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76" documentId="13_ncr:1_{2EAF9A49-CD57-4F44-84B0-BD99D56671EC}" xr6:coauthVersionLast="47" xr6:coauthVersionMax="47" xr10:uidLastSave="{BD296E14-68D7-4DF6-9BBD-D0628736A90D}"/>
  <bookViews>
    <workbookView xWindow="-108" yWindow="-108" windowWidth="23256" windowHeight="12456" xr2:uid="{00000000-000D-0000-FFFF-FFFF00000000}"/>
  </bookViews>
  <sheets>
    <sheet name="Registo de ativos fixos" sheetId="1" r:id="rId1"/>
    <sheet name="Métodos de depreciação" sheetId="2" r:id="rId2"/>
  </sheets>
  <definedNames>
    <definedName name="DepreciationMethods">Methods[ABREVIATURA]</definedName>
    <definedName name="RowTitleRegion1..C2">'Registo de ativos fixos'!$G$2</definedName>
    <definedName name="Title1">Data[[#Headers],[NOME DO ATIVO]]</definedName>
    <definedName name="Title2">Methods[[#Headers],[ABREVIATURA]]</definedName>
    <definedName name="_xlnm.Print_Titles" localSheetId="0">'Registo de ativos fixos'!$3:$3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2" l="1"/>
  <c r="O7" i="1"/>
  <c r="O6" i="1"/>
  <c r="O4" i="1" l="1"/>
  <c r="O5" i="1"/>
  <c r="O8" i="1" l="1"/>
  <c r="I8" i="1"/>
  <c r="L8" i="1"/>
  <c r="M8" i="1"/>
</calcChain>
</file>

<file path=xl/sharedStrings.xml><?xml version="1.0" encoding="utf-8"?>
<sst xmlns="http://schemas.openxmlformats.org/spreadsheetml/2006/main" count="46" uniqueCount="41">
  <si>
    <t>Total</t>
  </si>
  <si>
    <t>SL</t>
  </si>
  <si>
    <t>150% DDB</t>
  </si>
  <si>
    <t>200% DDB</t>
  </si>
  <si>
    <t>24TB</t>
  </si>
  <si>
    <t>SERIAL #</t>
  </si>
  <si>
    <t>REGISTO DE ATIVOS FIXOS COM DEPRECIAÇÃO</t>
  </si>
  <si>
    <t>DATA:</t>
  </si>
  <si>
    <t>NOME DO ATIVO</t>
  </si>
  <si>
    <t>Secretária do escritório</t>
  </si>
  <si>
    <t>Carrinha de entregas</t>
  </si>
  <si>
    <t>Servidor informático</t>
  </si>
  <si>
    <t>CLASSE DE ATIVOS</t>
  </si>
  <si>
    <t>Mobiliário e acessórios</t>
  </si>
  <si>
    <t>Veículos</t>
  </si>
  <si>
    <t>Equipamento informático</t>
  </si>
  <si>
    <t>DESCRIÇÃO</t>
  </si>
  <si>
    <t>Grande secretária de carvalho</t>
  </si>
  <si>
    <t>Carruagem de carga branca</t>
  </si>
  <si>
    <t>LOCALIZAÇÃO FÍSICA</t>
  </si>
  <si>
    <t>Departamento de contabilidade.</t>
  </si>
  <si>
    <t>Armazém</t>
  </si>
  <si>
    <t>Departamento de TI.</t>
  </si>
  <si>
    <t>ATIVO #</t>
  </si>
  <si>
    <t>DATA DE ATRIBUIÇÃO</t>
  </si>
  <si>
    <t>CUSTO DE AQUISIÇÃO</t>
  </si>
  <si>
    <t>MÉTODO DE DESEPURAÇÃO</t>
  </si>
  <si>
    <t>VIDA ÚTIL (ANOS)</t>
  </si>
  <si>
    <t>VALOR DE SALVAMENTO</t>
  </si>
  <si>
    <t>DEPRECIAÇÃO ANTERIOR</t>
  </si>
  <si>
    <t>PRIMEIRO ANO %</t>
  </si>
  <si>
    <t>DEPRECIAÇÃO NESTE PERÍODO</t>
  </si>
  <si>
    <t>MÉTODOS DE DESPRECIAÇÃO</t>
  </si>
  <si>
    <t>ABREVIATURA</t>
  </si>
  <si>
    <t>MÉTODO DE DEPRECIAÇÃO</t>
  </si>
  <si>
    <t>Depreciação em linha reta</t>
  </si>
  <si>
    <t>Saldo decrescente de 150%
Depreciação</t>
  </si>
  <si>
    <t>Saldo decrescente de 200%
Depreciação</t>
  </si>
  <si>
    <t>Calcula a depreciação linear com base no custo do ativo, valor de salvamento e vida económica estimada.</t>
  </si>
  <si>
    <t>Calcula uma depreciação decrescente de 150% com base no custo do ativo, valor de salvamento e vida económica estimada. Muda para a depreciação em linha reta no momento em que esta ultrapassa a depreciação decrescente do saldo.</t>
  </si>
  <si>
    <t xml:space="preserve">
Calculates 200% declining balance depreciation based on the asset's cost, salvage value, and estimated economic life. It switches to straight-line depreciation at the point when straight-line depreciation exceeds declining balance depreciation.
Calcula a depreciação decrescente do saldo de 200% com base no custo do ativo, valor de salvamento e vida económica estimada. Muda para a depreciação em linha reta no momento em que esta ultrapassa a depreciação decrescente do saldo.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</si>
</sst>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#,##0.00\ [$€-816]"/>
    <numFmt numFmtId="166" formatCode="[$-816]d\ &quot;de&quot;\ mmmm\ &quot;de&quot;\ yyyy;@"/>
  </numFmts>
  <fonts count="17" x14ac:knownFonts="1">
    <font>
      <sz val="11"/>
      <name val="Avenir Next LT Pro Light"/>
      <family val="2"/>
      <scheme val="minor"/>
    </font>
    <font>
      <sz val="11"/>
      <color theme="1"/>
      <name val="Avenir Next LT Pro Light"/>
      <family val="2"/>
      <scheme val="minor"/>
    </font>
    <font>
      <sz val="11"/>
      <color theme="1"/>
      <name val="Avenir Next LT Pro Light"/>
      <family val="2"/>
      <scheme val="minor"/>
    </font>
    <font>
      <sz val="8"/>
      <name val="Arial"/>
      <family val="2"/>
    </font>
    <font>
      <sz val="28"/>
      <color theme="1" tint="0.24994659260841701"/>
      <name val="Avenir Next LT Pro Demi"/>
      <family val="2"/>
      <scheme val="major"/>
    </font>
    <font>
      <sz val="12"/>
      <color theme="1" tint="0.14996795556505021"/>
      <name val="Avenir Next LT Pro Demi"/>
      <family val="2"/>
      <scheme val="major"/>
    </font>
    <font>
      <sz val="11"/>
      <name val="Avenir Next LT Pro Light"/>
      <family val="2"/>
      <scheme val="minor"/>
    </font>
    <font>
      <sz val="12"/>
      <name val="Avenir Next LT Pro Light"/>
      <family val="2"/>
      <scheme val="minor"/>
    </font>
    <font>
      <sz val="11"/>
      <color theme="6" tint="-0.499984740745262"/>
      <name val="Avenir Next LT Pro Light"/>
      <family val="2"/>
      <scheme val="minor"/>
    </font>
    <font>
      <b/>
      <sz val="14"/>
      <color theme="6" tint="-0.499984740745262"/>
      <name val="Avenir Next LT Pro Demi"/>
      <family val="2"/>
      <scheme val="major"/>
    </font>
    <font>
      <sz val="48"/>
      <color theme="0"/>
      <name val="Algerian"/>
      <family val="5"/>
    </font>
    <font>
      <sz val="11"/>
      <color theme="0"/>
      <name val="Avenir Next LT Pro Demi"/>
      <family val="2"/>
      <scheme val="major"/>
    </font>
    <font>
      <sz val="12"/>
      <color theme="0"/>
      <name val="Avenir Next LT Pro Light"/>
      <family val="2"/>
      <scheme val="minor"/>
    </font>
    <font>
      <sz val="12"/>
      <color theme="0"/>
      <name val="Avenir Next LT Pro Demi"/>
      <family val="2"/>
      <scheme val="major"/>
    </font>
    <font>
      <b/>
      <sz val="14"/>
      <color theme="6" tint="-0.499984740745262"/>
      <name val="Avenir Next LT Pro Light"/>
      <family val="2"/>
      <scheme val="minor"/>
    </font>
    <font>
      <b/>
      <sz val="16"/>
      <color theme="6" tint="-0.499984740745262"/>
      <name val="Avenir Next LT Pro Demi"/>
      <family val="2"/>
      <scheme val="major"/>
    </font>
    <font>
      <b/>
      <sz val="16"/>
      <color theme="6" tint="-0.499984740745262"/>
      <name val="Avenir Next LT Pro Light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6" tint="-0.24994659260841701"/>
      </bottom>
      <diagonal/>
    </border>
  </borders>
  <cellStyleXfs count="6">
    <xf numFmtId="0" fontId="0" fillId="0" borderId="0">
      <alignment wrapText="1"/>
    </xf>
    <xf numFmtId="0" fontId="4" fillId="0" borderId="1" applyNumberFormat="0" applyFill="0" applyProtection="0">
      <alignment horizontal="left"/>
    </xf>
    <xf numFmtId="0" fontId="5" fillId="0" borderId="0" applyNumberFormat="0" applyFill="0" applyAlignment="0" applyProtection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4" fontId="6" fillId="0" borderId="0">
      <alignment wrapText="1"/>
    </xf>
  </cellStyleXfs>
  <cellXfs count="31">
    <xf numFmtId="0" fontId="0" fillId="0" borderId="0" xfId="0">
      <alignment wrapText="1"/>
    </xf>
    <xf numFmtId="0" fontId="8" fillId="0" borderId="0" xfId="0" applyFont="1" applyAlignment="1" applyProtection="1">
      <alignment horizontal="left" vertical="center" wrapText="1" indent="1"/>
      <protection locked="0"/>
    </xf>
    <xf numFmtId="0" fontId="8" fillId="0" borderId="0" xfId="0" applyFont="1" applyAlignment="1" applyProtection="1">
      <alignment horizontal="right" vertical="center" wrapText="1" indent="1"/>
      <protection locked="0"/>
    </xf>
    <xf numFmtId="14" fontId="8" fillId="0" borderId="0" xfId="5" applyFont="1" applyAlignment="1" applyProtection="1">
      <alignment horizontal="right" vertical="center" wrapText="1" indent="1"/>
      <protection locked="0"/>
    </xf>
    <xf numFmtId="164" fontId="8" fillId="0" borderId="0" xfId="3" applyFont="1" applyFill="1" applyBorder="1" applyAlignment="1" applyProtection="1">
      <alignment horizontal="right" vertical="center" wrapText="1" indent="1"/>
      <protection locked="0"/>
    </xf>
    <xf numFmtId="2" fontId="8" fillId="0" borderId="0" xfId="0" applyNumberFormat="1" applyFont="1" applyAlignment="1" applyProtection="1">
      <alignment horizontal="right" vertical="center" wrapText="1" indent="1"/>
      <protection locked="0"/>
    </xf>
    <xf numFmtId="9" fontId="8" fillId="0" borderId="0" xfId="4" applyFont="1" applyFill="1" applyBorder="1" applyAlignment="1" applyProtection="1">
      <alignment horizontal="right" vertical="center" wrapText="1" indent="1"/>
      <protection locked="0"/>
    </xf>
    <xf numFmtId="0" fontId="8" fillId="0" borderId="0" xfId="0" applyFont="1" applyAlignment="1">
      <alignment horizontal="left" vertical="center" wrapText="1" indent="1"/>
    </xf>
    <xf numFmtId="0" fontId="0" fillId="2" borderId="0" xfId="0" applyFill="1" applyProtection="1">
      <alignment wrapText="1"/>
      <protection locked="0"/>
    </xf>
    <xf numFmtId="0" fontId="0" fillId="2" borderId="0" xfId="0" applyFill="1">
      <alignment wrapText="1"/>
    </xf>
    <xf numFmtId="0" fontId="7" fillId="2" borderId="0" xfId="0" applyFont="1" applyFill="1" applyProtection="1">
      <alignment wrapText="1"/>
      <protection locked="0"/>
    </xf>
    <xf numFmtId="0" fontId="11" fillId="0" borderId="0" xfId="0" applyFont="1" applyAlignment="1" applyProtection="1">
      <alignment horizontal="left" vertical="center" wrapText="1" indent="1"/>
      <protection locked="0"/>
    </xf>
    <xf numFmtId="0" fontId="12" fillId="2" borderId="0" xfId="0" applyFont="1" applyFill="1" applyProtection="1">
      <alignment wrapText="1"/>
      <protection locked="0"/>
    </xf>
    <xf numFmtId="0" fontId="13" fillId="0" borderId="0" xfId="0" applyFont="1" applyAlignment="1" applyProtection="1">
      <alignment horizontal="left" vertical="center" wrapText="1" indent="1"/>
      <protection locked="0"/>
    </xf>
    <xf numFmtId="0" fontId="13" fillId="0" borderId="0" xfId="0" applyFont="1" applyAlignment="1" applyProtection="1">
      <alignment horizontal="right" vertical="center" wrapText="1" indent="1"/>
      <protection locked="0"/>
    </xf>
    <xf numFmtId="0" fontId="12" fillId="0" borderId="0" xfId="0" applyFont="1">
      <alignment wrapText="1"/>
    </xf>
    <xf numFmtId="0" fontId="2" fillId="0" borderId="0" xfId="0" applyFont="1" applyAlignment="1" applyProtection="1">
      <alignment horizontal="left" vertical="center" wrapText="1" indent="1"/>
      <protection locked="0"/>
    </xf>
    <xf numFmtId="0" fontId="2" fillId="0" borderId="0" xfId="0" applyFont="1" applyAlignment="1" applyProtection="1">
      <alignment horizontal="right" vertical="center" wrapText="1" indent="1"/>
      <protection locked="0"/>
    </xf>
    <xf numFmtId="2" fontId="2" fillId="0" borderId="0" xfId="0" applyNumberFormat="1" applyFont="1" applyAlignment="1" applyProtection="1">
      <alignment horizontal="right" vertical="center" wrapText="1" indent="1"/>
      <protection locked="0"/>
    </xf>
    <xf numFmtId="9" fontId="2" fillId="0" borderId="0" xfId="4" applyFont="1" applyFill="1" applyBorder="1" applyAlignment="1" applyProtection="1">
      <alignment horizontal="right" vertical="center" wrapText="1" indent="1"/>
      <protection locked="0"/>
    </xf>
    <xf numFmtId="0" fontId="15" fillId="2" borderId="0" xfId="2" applyFont="1" applyFill="1" applyAlignment="1" applyProtection="1">
      <alignment horizontal="left" vertical="center" indent="1"/>
      <protection locked="0"/>
    </xf>
    <xf numFmtId="0" fontId="9" fillId="2" borderId="0" xfId="0" applyFont="1" applyFill="1" applyAlignment="1">
      <alignment horizontal="left" vertical="center" wrapText="1" indent="1"/>
    </xf>
    <xf numFmtId="0" fontId="11" fillId="0" borderId="0" xfId="0" applyFont="1" applyAlignment="1">
      <alignment horizontal="left" vertical="center" wrapText="1" indent="1"/>
    </xf>
    <xf numFmtId="0" fontId="1" fillId="0" borderId="0" xfId="0" applyFont="1" applyAlignment="1" applyProtection="1">
      <alignment horizontal="left" vertical="center" wrapText="1" indent="1"/>
      <protection locked="0"/>
    </xf>
    <xf numFmtId="165" fontId="2" fillId="0" borderId="0" xfId="3" applyNumberFormat="1" applyFont="1" applyFill="1" applyBorder="1" applyAlignment="1" applyProtection="1">
      <alignment horizontal="right" vertical="center" wrapText="1" indent="1"/>
      <protection locked="0"/>
    </xf>
    <xf numFmtId="166" fontId="2" fillId="0" borderId="0" xfId="5" applyNumberFormat="1" applyFont="1" applyAlignment="1" applyProtection="1">
      <alignment horizontal="right" vertical="center" wrapText="1" indent="1"/>
      <protection locked="0"/>
    </xf>
    <xf numFmtId="165" fontId="13" fillId="0" borderId="0" xfId="0" applyNumberFormat="1" applyFont="1" applyAlignment="1" applyProtection="1">
      <alignment horizontal="right" vertical="center" wrapText="1" indent="1"/>
      <protection locked="0"/>
    </xf>
    <xf numFmtId="166" fontId="16" fillId="2" borderId="0" xfId="0" applyNumberFormat="1" applyFont="1" applyFill="1" applyAlignment="1" applyProtection="1">
      <alignment horizontal="left" vertical="center" indent="1"/>
      <protection locked="0"/>
    </xf>
    <xf numFmtId="166" fontId="14" fillId="2" borderId="0" xfId="0" applyNumberFormat="1" applyFont="1" applyFill="1" applyAlignment="1">
      <alignment horizontal="left" vertical="center" wrapText="1" indent="1"/>
    </xf>
    <xf numFmtId="0" fontId="10" fillId="3" borderId="0" xfId="1" applyFont="1" applyFill="1" applyBorder="1" applyAlignment="1" applyProtection="1">
      <alignment horizontal="center" vertical="center"/>
      <protection locked="0"/>
    </xf>
    <xf numFmtId="0" fontId="10" fillId="3" borderId="0" xfId="0" applyFont="1" applyFill="1" applyAlignment="1">
      <alignment horizontal="center" vertical="center" wrapText="1"/>
    </xf>
  </cellXfs>
  <cellStyles count="6">
    <cellStyle name="Date" xfId="5" xr:uid="{00000000-0005-0000-0000-000001000000}"/>
    <cellStyle name="Encabezado 1" xfId="1" builtinId="16" customBuiltin="1"/>
    <cellStyle name="Moneda" xfId="3" builtinId="4" customBuiltin="1"/>
    <cellStyle name="Normal" xfId="0" builtinId="0" customBuiltin="1"/>
    <cellStyle name="Porcentaje" xfId="4" builtinId="5"/>
    <cellStyle name="Título 2" xfId="2" builtinId="17" customBuiltin="1"/>
  </cellStyles>
  <dxfs count="3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65" formatCode="#,##0.00\ [$€-816]"/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0"/>
        <name val="Avenir Next LT Pro Demi"/>
        <family val="2"/>
        <scheme val="maj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65" formatCode="#,##0.00\ [$€-816]"/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65" formatCode="#,##0.00\ [$€-816]"/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numFmt numFmtId="2" formatCode="0.00"/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numFmt numFmtId="165" formatCode="#,##0.00\ [$€-816]"/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righ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righ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venir Next LT Pro Demi"/>
        <family val="2"/>
        <scheme val="major"/>
      </font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2"/>
        <color theme="0"/>
        <name val="Avenir Next LT Pro Demi"/>
        <scheme val="major"/>
      </font>
      <fill>
        <patternFill patternType="none">
          <fgColor indexed="64"/>
          <bgColor auto="1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6" tint="-0.499984740745262"/>
        <name val="Avenir Next LT Pro Light"/>
        <scheme val="minor"/>
      </font>
      <fill>
        <patternFill patternType="none">
          <fgColor indexed="64"/>
          <bgColor auto="1"/>
        </patternFill>
      </fill>
      <protection locked="0" hidden="0"/>
    </dxf>
    <dxf>
      <font>
        <strike val="0"/>
        <outline val="0"/>
        <shadow val="0"/>
        <u val="none"/>
        <vertAlign val="baseline"/>
        <sz val="11"/>
        <color theme="6" tint="-0.499984740745262"/>
        <name val="Avenir Next LT Pro Demi"/>
        <scheme val="major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protection locked="0" hidden="0"/>
    </dxf>
    <dxf>
      <fill>
        <patternFill>
          <bgColor theme="8" tint="0.59996337778862885"/>
        </patternFill>
      </fill>
    </dxf>
    <dxf>
      <fill>
        <patternFill>
          <bgColor theme="8" tint="0.39994506668294322"/>
        </patternFill>
      </fill>
    </dxf>
    <dxf>
      <fill>
        <patternFill>
          <bgColor theme="9" tint="0.79998168889431442"/>
        </patternFill>
      </fill>
      <border diagonalUp="0" diagonalDown="0">
        <left/>
        <right/>
        <top/>
        <bottom/>
        <vertical/>
        <horizontal style="thin">
          <color theme="9" tint="0.39994506668294322"/>
        </horizontal>
      </border>
    </dxf>
  </dxfs>
  <tableStyles count="1" defaultTableStyle="TableStyleMedium2" defaultPivotStyle="PivotStyleLight16">
    <tableStyle name="Table" pivot="0" count="3" xr9:uid="{00000000-0011-0000-FFFF-FFFF00000000}">
      <tableStyleElement type="wholeTable" dxfId="38"/>
      <tableStyleElement type="headerRow" dxfId="37"/>
      <tableStyleElement type="totalRow" dxfId="3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3:O8" totalsRowCount="1" headerRowDxfId="35" dataDxfId="34" totalsRowDxfId="33" headerRowCellStyle="Normal" totalsRowCellStyle="Normal">
  <autoFilter ref="B3:O7" xr:uid="{00000000-0009-0000-0100-000001000000}"/>
  <tableColumns count="14">
    <tableColumn id="1" xr3:uid="{00000000-0010-0000-0000-000001000000}" name="NOME DO ATIVO" totalsRowLabel="Total" dataDxfId="32" totalsRowDxfId="31" dataCellStyle="Normal"/>
    <tableColumn id="2" xr3:uid="{00000000-0010-0000-0000-000002000000}" name="CLASSE DE ATIVOS" dataDxfId="30" totalsRowDxfId="29" dataCellStyle="Normal"/>
    <tableColumn id="3" xr3:uid="{00000000-0010-0000-0000-000003000000}" name="DESCRIÇÃO" dataDxfId="28" totalsRowDxfId="27" dataCellStyle="Normal"/>
    <tableColumn id="4" xr3:uid="{00000000-0010-0000-0000-000004000000}" name="LOCALIZAÇÃO FÍSICA" dataDxfId="26" totalsRowDxfId="25" dataCellStyle="Normal"/>
    <tableColumn id="5" xr3:uid="{00000000-0010-0000-0000-000005000000}" name="ATIVO #" dataDxfId="24" totalsRowDxfId="23" dataCellStyle="Normal"/>
    <tableColumn id="6" xr3:uid="{00000000-0010-0000-0000-000006000000}" name="SERIAL #" dataDxfId="22" totalsRowDxfId="21" dataCellStyle="Normal"/>
    <tableColumn id="7" xr3:uid="{00000000-0010-0000-0000-000007000000}" name="DATA DE ATRIBUIÇÃO" dataDxfId="20" totalsRowDxfId="19" dataCellStyle="Date"/>
    <tableColumn id="8" xr3:uid="{00000000-0010-0000-0000-000008000000}" name="CUSTO DE AQUISIÇÃO" totalsRowFunction="sum" dataDxfId="18" totalsRowDxfId="17"/>
    <tableColumn id="9" xr3:uid="{00000000-0010-0000-0000-000009000000}" name="MÉTODO DE DESEPURAÇÃO" dataDxfId="16" totalsRowDxfId="15" dataCellStyle="Normal"/>
    <tableColumn id="10" xr3:uid="{00000000-0010-0000-0000-00000A000000}" name="VIDA ÚTIL (ANOS)" dataDxfId="14" totalsRowDxfId="13" dataCellStyle="Normal"/>
    <tableColumn id="11" xr3:uid="{00000000-0010-0000-0000-00000B000000}" name="VALOR DE SALVAMENTO" totalsRowFunction="sum" dataDxfId="12" totalsRowDxfId="0"/>
    <tableColumn id="12" xr3:uid="{00000000-0010-0000-0000-00000C000000}" name="DEPRECIAÇÃO ANTERIOR" totalsRowFunction="sum" dataDxfId="11" totalsRowDxfId="10"/>
    <tableColumn id="13" xr3:uid="{00000000-0010-0000-0000-00000D000000}" name="PRIMEIRO ANO %" dataDxfId="9" totalsRowDxfId="8"/>
    <tableColumn id="14" xr3:uid="{00000000-0010-0000-0000-00000E000000}" name="DEPRECIAÇÃO NESTE PERÍODO" totalsRowFunction="sum" dataDxfId="7" totalsRowDxfId="6">
      <calculatedColumnFormula>IF(AND(Data[[#This Row],[CUSTO DE AQUISIÇÃO]]&gt;0,Data[[#This Row],[MÉTODO DE DESEPURAÇÃO]]&gt;0,Data[[#This Row],[VIDA ÚTIL (ANOS)]]&gt;0),MAX(0,MIN((Data[[#This Row],[CUSTO DE AQUISIÇÃO]]-Data[[#This Row],[VALOR DE SALVAMENTO]]-Data[[#This Row],[DEPRECIAÇÃO ANTERIOR]]),IF(Data[[#This Row],[MÉTODO DE DESEPURAÇÃO]]="SL",((Data[[#This Row],[CUSTO DE AQUISIÇÃO]]-Data[[#This Row],[VALOR DE SALVAMENTO]])/Data[[#This Row],[VIDA ÚTIL (ANOS)]]*Data[[#This Row],[PRIMEIRO ANO %]]),IF(Data[[#This Row],[MÉTODO DE DESEPURAÇÃO]]="150% DDB",MAX((Data[[#This Row],[CUSTO DE AQUISIÇÃO]]-Data[[#This Row],[VALOR DE SALVAMENTO]]-Data[[#This Row],[DEPRECIAÇÃO ANTERIOR]])/Data[[#This Row],[VIDA ÚTIL (ANOS)]]*1.5*Data[[#This Row],[PRIMEIRO ANO %]],(Data[[#This Row],[CUSTO DE AQUISIÇÃO]]-Data[[#This Row],[VALOR DE SALVAMENTO]])/Data[[#This Row],[VIDA ÚTIL (ANOS)]]*Data[[#This Row],[PRIMEIRO ANO %]]),IF(Data[[#This Row],[MÉTODO DE DESEPURAÇÃO]]="200% DDB",MAX((Data[[#This Row],[CUSTO DE AQUISIÇÃO]]-Data[[#This Row],[VALOR DE SALVAMENTO]]-Data[[#This Row],[DEPRECIAÇÃO ANTERIOR]])/Data[[#This Row],[VIDA ÚTIL (ANOS)]]*2*Data[[#This Row],[PRIMEIRO ANO %]],(Data[[#This Row],[CUSTO DE AQUISIÇÃO]]-Data[[#This Row],[VALOR DE SALVAMENTO]])/Data[[#This Row],[VIDA ÚTIL (ANOS)]]*Data[[#This Row],[PRIMEIRO ANO %]])))))),"")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details like Asset Name, Class, Description, Cost, Depreciation Method, Useful Life, and Salvage Value in this table. Depreciation for this period is automatically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Methods" displayName="Methods" ref="C3:E6" totalsRowShown="0" headerRowDxfId="5" dataDxfId="4" headerRowCellStyle="Normal">
  <autoFilter ref="C3:E6" xr:uid="{00000000-0009-0000-0100-000002000000}"/>
  <tableColumns count="3">
    <tableColumn id="1" xr3:uid="{00000000-0010-0000-0100-000001000000}" name="ABREVIATURA" dataDxfId="3" dataCellStyle="Normal"/>
    <tableColumn id="2" xr3:uid="{00000000-0010-0000-0100-000002000000}" name="MÉTODO DE DEPRECIAÇÃO" dataDxfId="2" dataCellStyle="Normal"/>
    <tableColumn id="3" xr3:uid="{00000000-0010-0000-0100-000003000000}" name="DESCRIÇÃO" dataDxfId="1" dataCellStyle="Normal"/>
  </tableColumns>
  <tableStyleInfo name="TableStyleLight11" showFirstColumn="0" showLastColumn="0" showRowStripes="1" showColumnStripes="0"/>
  <extLst>
    <ext xmlns:x14="http://schemas.microsoft.com/office/spreadsheetml/2009/9/main" uri="{504A1905-F514-4f6f-8877-14C23A59335A}">
      <x14:table altTextSummary="Enter Depreciation Method, Abbreviation, and Description in this table. These abbreviations are used in the Depreciation Method column in the Fixed Asset Record sheet"/>
    </ext>
  </extLst>
</table>
</file>

<file path=xl/theme/_rels/theme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Kitchen remodel cost calculator">
  <a:themeElements>
    <a:clrScheme name="Fixed asset record with depreciation">
      <a:dk1>
        <a:sysClr val="windowText" lastClr="000000"/>
      </a:dk1>
      <a:lt1>
        <a:sysClr val="window" lastClr="FFFFFF"/>
      </a:lt1>
      <a:dk2>
        <a:srgbClr val="212121"/>
      </a:dk2>
      <a:lt2>
        <a:srgbClr val="DADADA"/>
      </a:lt2>
      <a:accent1>
        <a:srgbClr val="83992A"/>
      </a:accent1>
      <a:accent2>
        <a:srgbClr val="3C9770"/>
      </a:accent2>
      <a:accent3>
        <a:srgbClr val="44709D"/>
      </a:accent3>
      <a:accent4>
        <a:srgbClr val="A23C33"/>
      </a:accent4>
      <a:accent5>
        <a:srgbClr val="D97828"/>
      </a:accent5>
      <a:accent6>
        <a:srgbClr val="DEB340"/>
      </a:accent6>
      <a:hlink>
        <a:srgbClr val="A8BF4D"/>
      </a:hlink>
      <a:folHlink>
        <a:srgbClr val="B4CA80"/>
      </a:folHlink>
    </a:clrScheme>
    <a:fontScheme name="Custom 13">
      <a:majorFont>
        <a:latin typeface="Avenir Next LT Pro Demi"/>
        <a:ea typeface=""/>
        <a:cs typeface=""/>
      </a:majorFont>
      <a:minorFont>
        <a:latin typeface="Avenir Next LT Pro Light"/>
        <a:ea typeface=""/>
        <a:cs typeface=""/>
      </a:minorFont>
    </a:fontScheme>
    <a:fmtScheme name="Organic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lumMod val="110000"/>
              </a:schemeClr>
            </a:gs>
            <a:gs pos="100000">
              <a:schemeClr val="phClr">
                <a:tint val="82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74000"/>
                <a:satMod val="130000"/>
                <a:lumMod val="90000"/>
              </a:schemeClr>
              <a:schemeClr val="phClr">
                <a:tint val="94000"/>
                <a:satMod val="120000"/>
                <a:lumMod val="104000"/>
              </a:schemeClr>
            </a:duotone>
          </a:blip>
          <a:tile tx="0" ty="0" sx="100000" sy="100000" flip="none" algn="tl"/>
        </a:blip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innerShdw blurRad="25400" dist="12700" dir="13500000">
              <a:srgbClr val="000000">
                <a:alpha val="45000"/>
              </a:srgbClr>
            </a:innerShdw>
          </a:effectLst>
        </a:effectStyle>
        <a:effectStyle>
          <a:effectLst>
            <a:outerShdw blurRad="38100" dist="25400" dir="5400000" rotWithShape="0">
              <a:srgbClr val="000000">
                <a:alpha val="6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88000"/>
                <a:lumMod val="98000"/>
              </a:schemeClr>
            </a:gs>
          </a:gsLst>
          <a:lin ang="5400000" scaled="0"/>
        </a:gradFill>
        <a:blipFill>
          <a:blip xmlns:r="http://schemas.openxmlformats.org/officeDocument/2006/relationships" r:embed="rId2"/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rganic" id="{28CDC826-8792-45C0-861B-85EB3ADEDA33}" vid="{7DAC20F1-423D-49E2-BD0B-50532748BAD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7"/>
    <pageSetUpPr autoPageBreaks="0" fitToPage="1"/>
  </sheetPr>
  <dimension ref="A1:P9"/>
  <sheetViews>
    <sheetView showGridLines="0" tabSelected="1" zoomScale="80" zoomScaleNormal="80" workbookViewId="0">
      <selection activeCell="B9" sqref="B9"/>
    </sheetView>
  </sheetViews>
  <sheetFormatPr baseColWidth="10" defaultColWidth="8.796875" defaultRowHeight="30" customHeight="1" x14ac:dyDescent="0.3"/>
  <cols>
    <col min="1" max="1" width="2.69921875" style="9" customWidth="1"/>
    <col min="2" max="2" width="18.796875" customWidth="1"/>
    <col min="3" max="3" width="15.69921875" customWidth="1"/>
    <col min="4" max="4" width="16.69921875" customWidth="1"/>
    <col min="5" max="5" width="17" customWidth="1"/>
    <col min="6" max="7" width="15.69921875" customWidth="1"/>
    <col min="8" max="8" width="32.296875" customWidth="1"/>
    <col min="9" max="9" width="14.69921875" customWidth="1"/>
    <col min="10" max="10" width="19" customWidth="1"/>
    <col min="11" max="11" width="15.69921875" customWidth="1"/>
    <col min="12" max="12" width="17" customWidth="1"/>
    <col min="13" max="13" width="18.19921875" customWidth="1"/>
    <col min="14" max="14" width="15.69921875" customWidth="1"/>
    <col min="15" max="15" width="18.296875" customWidth="1"/>
    <col min="16" max="16" width="5" style="9" customWidth="1"/>
  </cols>
  <sheetData>
    <row r="1" spans="1:16" ht="79.95" customHeight="1" x14ac:dyDescent="0.3">
      <c r="A1" s="8"/>
      <c r="B1" s="29" t="s">
        <v>6</v>
      </c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8"/>
    </row>
    <row r="2" spans="1:16" s="9" customFormat="1" ht="30" customHeight="1" x14ac:dyDescent="0.3">
      <c r="A2" s="8"/>
      <c r="D2" s="10"/>
      <c r="E2" s="10"/>
      <c r="F2" s="10"/>
      <c r="G2" s="20" t="s">
        <v>7</v>
      </c>
      <c r="H2" s="27">
        <v>46096</v>
      </c>
      <c r="I2" s="10"/>
      <c r="J2" s="10"/>
      <c r="K2" s="10"/>
      <c r="L2" s="10"/>
      <c r="M2" s="10"/>
      <c r="N2" s="10"/>
      <c r="O2" s="10"/>
      <c r="P2" s="8"/>
    </row>
    <row r="3" spans="1:16" ht="54" customHeight="1" x14ac:dyDescent="0.3">
      <c r="A3" s="8"/>
      <c r="B3" s="11" t="s">
        <v>8</v>
      </c>
      <c r="C3" s="11" t="s">
        <v>12</v>
      </c>
      <c r="D3" s="11" t="s">
        <v>16</v>
      </c>
      <c r="E3" s="11" t="s">
        <v>19</v>
      </c>
      <c r="F3" s="11" t="s">
        <v>23</v>
      </c>
      <c r="G3" s="11" t="s">
        <v>5</v>
      </c>
      <c r="H3" s="11" t="s">
        <v>24</v>
      </c>
      <c r="I3" s="11" t="s">
        <v>25</v>
      </c>
      <c r="J3" s="11" t="s">
        <v>26</v>
      </c>
      <c r="K3" s="11" t="s">
        <v>27</v>
      </c>
      <c r="L3" s="11" t="s">
        <v>28</v>
      </c>
      <c r="M3" s="11" t="s">
        <v>29</v>
      </c>
      <c r="N3" s="11" t="s">
        <v>30</v>
      </c>
      <c r="O3" s="11" t="s">
        <v>31</v>
      </c>
      <c r="P3" s="8"/>
    </row>
    <row r="4" spans="1:16" ht="40.049999999999997" customHeight="1" x14ac:dyDescent="0.3">
      <c r="A4" s="8"/>
      <c r="B4" s="23" t="s">
        <v>9</v>
      </c>
      <c r="C4" s="23" t="s">
        <v>13</v>
      </c>
      <c r="D4" s="23" t="s">
        <v>17</v>
      </c>
      <c r="E4" s="23" t="s">
        <v>20</v>
      </c>
      <c r="F4" s="17">
        <v>101</v>
      </c>
      <c r="G4" s="17">
        <v>21345</v>
      </c>
      <c r="H4" s="25">
        <v>44571</v>
      </c>
      <c r="I4" s="24">
        <v>500</v>
      </c>
      <c r="J4" s="16" t="s">
        <v>1</v>
      </c>
      <c r="K4" s="18">
        <v>10</v>
      </c>
      <c r="L4" s="24">
        <v>50</v>
      </c>
      <c r="M4" s="24">
        <v>0</v>
      </c>
      <c r="N4" s="19">
        <v>0.1</v>
      </c>
      <c r="O4" s="24">
        <f>IF(AND(Data[[#This Row],[CUSTO DE AQUISIÇÃO]]&gt;0,Data[[#This Row],[MÉTODO DE DESEPURAÇÃO]]&gt;0,Data[[#This Row],[VIDA ÚTIL (ANOS)]]&gt;0),MAX(0,MIN((Data[[#This Row],[CUSTO DE AQUISIÇÃO]]-Data[[#This Row],[VALOR DE SALVAMENTO]]-Data[[#This Row],[DEPRECIAÇÃO ANTERIOR]]),IF(Data[[#This Row],[MÉTODO DE DESEPURAÇÃO]]="SL",((Data[[#This Row],[CUSTO DE AQUISIÇÃO]]-Data[[#This Row],[VALOR DE SALVAMENTO]])/Data[[#This Row],[VIDA ÚTIL (ANOS)]]*Data[[#This Row],[PRIMEIRO ANO %]]),IF(Data[[#This Row],[MÉTODO DE DESEPURAÇÃO]]="150% DDB",MAX((Data[[#This Row],[CUSTO DE AQUISIÇÃO]]-Data[[#This Row],[VALOR DE SALVAMENTO]]-Data[[#This Row],[DEPRECIAÇÃO ANTERIOR]])/Data[[#This Row],[VIDA ÚTIL (ANOS)]]*1.5*Data[[#This Row],[PRIMEIRO ANO %]],(Data[[#This Row],[CUSTO DE AQUISIÇÃO]]-Data[[#This Row],[VALOR DE SALVAMENTO]])/Data[[#This Row],[VIDA ÚTIL (ANOS)]]*Data[[#This Row],[PRIMEIRO ANO %]]),IF(Data[[#This Row],[MÉTODO DE DESEPURAÇÃO]]="200% DDB",MAX((Data[[#This Row],[CUSTO DE AQUISIÇÃO]]-Data[[#This Row],[VALOR DE SALVAMENTO]]-Data[[#This Row],[DEPRECIAÇÃO ANTERIOR]])/Data[[#This Row],[VIDA ÚTIL (ANOS)]]*2*Data[[#This Row],[PRIMEIRO ANO %]],(Data[[#This Row],[CUSTO DE AQUISIÇÃO]]-Data[[#This Row],[VALOR DE SALVAMENTO]])/Data[[#This Row],[VIDA ÚTIL (ANOS)]]*Data[[#This Row],[PRIMEIRO ANO %]])))))),"")</f>
        <v>4.5</v>
      </c>
      <c r="P4" s="8"/>
    </row>
    <row r="5" spans="1:16" ht="40.049999999999997" customHeight="1" x14ac:dyDescent="0.3">
      <c r="A5" s="8"/>
      <c r="B5" s="23" t="s">
        <v>10</v>
      </c>
      <c r="C5" s="23" t="s">
        <v>14</v>
      </c>
      <c r="D5" s="23" t="s">
        <v>18</v>
      </c>
      <c r="E5" s="23" t="s">
        <v>21</v>
      </c>
      <c r="F5" s="17">
        <v>102</v>
      </c>
      <c r="G5" s="17">
        <v>67890</v>
      </c>
      <c r="H5" s="25">
        <v>44270</v>
      </c>
      <c r="I5" s="24">
        <v>30000</v>
      </c>
      <c r="J5" s="16" t="s">
        <v>3</v>
      </c>
      <c r="K5" s="18">
        <v>5</v>
      </c>
      <c r="L5" s="24">
        <v>2500</v>
      </c>
      <c r="M5" s="24">
        <v>12000</v>
      </c>
      <c r="N5" s="19">
        <v>0.4</v>
      </c>
      <c r="O5" s="24">
        <f>IF(AND(Data[[#This Row],[CUSTO DE AQUISIÇÃO]]&gt;0,Data[[#This Row],[MÉTODO DE DESEPURAÇÃO]]&gt;0,Data[[#This Row],[VIDA ÚTIL (ANOS)]]&gt;0),MAX(0,MIN((Data[[#This Row],[CUSTO DE AQUISIÇÃO]]-Data[[#This Row],[VALOR DE SALVAMENTO]]-Data[[#This Row],[DEPRECIAÇÃO ANTERIOR]]),IF(Data[[#This Row],[MÉTODO DE DESEPURAÇÃO]]="SL",((Data[[#This Row],[CUSTO DE AQUISIÇÃO]]-Data[[#This Row],[VALOR DE SALVAMENTO]])/Data[[#This Row],[VIDA ÚTIL (ANOS)]]*Data[[#This Row],[PRIMEIRO ANO %]]),IF(Data[[#This Row],[MÉTODO DE DESEPURAÇÃO]]="150% DDB",MAX((Data[[#This Row],[CUSTO DE AQUISIÇÃO]]-Data[[#This Row],[VALOR DE SALVAMENTO]]-Data[[#This Row],[DEPRECIAÇÃO ANTERIOR]])/Data[[#This Row],[VIDA ÚTIL (ANOS)]]*1.5*Data[[#This Row],[PRIMEIRO ANO %]],(Data[[#This Row],[CUSTO DE AQUISIÇÃO]]-Data[[#This Row],[VALOR DE SALVAMENTO]])/Data[[#This Row],[VIDA ÚTIL (ANOS)]]*Data[[#This Row],[PRIMEIRO ANO %]]),IF(Data[[#This Row],[MÉTODO DE DESEPURAÇÃO]]="200% DDB",MAX((Data[[#This Row],[CUSTO DE AQUISIÇÃO]]-Data[[#This Row],[VALOR DE SALVAMENTO]]-Data[[#This Row],[DEPRECIAÇÃO ANTERIOR]])/Data[[#This Row],[VIDA ÚTIL (ANOS)]]*2*Data[[#This Row],[PRIMEIRO ANO %]],(Data[[#This Row],[CUSTO DE AQUISIÇÃO]]-Data[[#This Row],[VALOR DE SALVAMENTO]])/Data[[#This Row],[VIDA ÚTIL (ANOS)]]*Data[[#This Row],[PRIMEIRO ANO %]])))))),"")</f>
        <v>2480</v>
      </c>
      <c r="P5" s="8"/>
    </row>
    <row r="6" spans="1:16" ht="40.049999999999997" customHeight="1" x14ac:dyDescent="0.3">
      <c r="A6" s="8"/>
      <c r="B6" s="23" t="s">
        <v>11</v>
      </c>
      <c r="C6" s="23" t="s">
        <v>15</v>
      </c>
      <c r="D6" s="16" t="s">
        <v>4</v>
      </c>
      <c r="E6" s="23" t="s">
        <v>22</v>
      </c>
      <c r="F6" s="17">
        <v>103</v>
      </c>
      <c r="G6" s="17">
        <v>24680</v>
      </c>
      <c r="H6" s="25">
        <v>44742</v>
      </c>
      <c r="I6" s="24">
        <v>10000</v>
      </c>
      <c r="J6" s="16" t="s">
        <v>1</v>
      </c>
      <c r="K6" s="18">
        <v>7</v>
      </c>
      <c r="L6" s="24">
        <v>500</v>
      </c>
      <c r="M6" s="24">
        <v>0</v>
      </c>
      <c r="N6" s="19">
        <v>0.25</v>
      </c>
      <c r="O6" s="24">
        <f>IF(AND(Data[[#This Row],[CUSTO DE AQUISIÇÃO]]&gt;0,Data[[#This Row],[MÉTODO DE DESEPURAÇÃO]]&gt;0,Data[[#This Row],[VIDA ÚTIL (ANOS)]]&gt;0),MAX(0,MIN((Data[[#This Row],[CUSTO DE AQUISIÇÃO]]-Data[[#This Row],[VALOR DE SALVAMENTO]]-Data[[#This Row],[DEPRECIAÇÃO ANTERIOR]]),IF(Data[[#This Row],[MÉTODO DE DESEPURAÇÃO]]="SL",((Data[[#This Row],[CUSTO DE AQUISIÇÃO]]-Data[[#This Row],[VALOR DE SALVAMENTO]])/Data[[#This Row],[VIDA ÚTIL (ANOS)]]*Data[[#This Row],[PRIMEIRO ANO %]]),IF(Data[[#This Row],[MÉTODO DE DESEPURAÇÃO]]="150% DDB",MAX((Data[[#This Row],[CUSTO DE AQUISIÇÃO]]-Data[[#This Row],[VALOR DE SALVAMENTO]]-Data[[#This Row],[DEPRECIAÇÃO ANTERIOR]])/Data[[#This Row],[VIDA ÚTIL (ANOS)]]*1.5*Data[[#This Row],[PRIMEIRO ANO %]],(Data[[#This Row],[CUSTO DE AQUISIÇÃO]]-Data[[#This Row],[VALOR DE SALVAMENTO]])/Data[[#This Row],[VIDA ÚTIL (ANOS)]]*Data[[#This Row],[PRIMEIRO ANO %]]),IF(Data[[#This Row],[MÉTODO DE DESEPURAÇÃO]]="200% DDB",MAX((Data[[#This Row],[CUSTO DE AQUISIÇÃO]]-Data[[#This Row],[VALOR DE SALVAMENTO]]-Data[[#This Row],[DEPRECIAÇÃO ANTERIOR]])/Data[[#This Row],[VIDA ÚTIL (ANOS)]]*2*Data[[#This Row],[PRIMEIRO ANO %]],(Data[[#This Row],[CUSTO DE AQUISIÇÃO]]-Data[[#This Row],[VALOR DE SALVAMENTO]])/Data[[#This Row],[VIDA ÚTIL (ANOS)]]*Data[[#This Row],[PRIMEIRO ANO %]])))))),"")</f>
        <v>339.28571428571428</v>
      </c>
      <c r="P6" s="8"/>
    </row>
    <row r="7" spans="1:16" ht="40.049999999999997" customHeight="1" x14ac:dyDescent="0.3">
      <c r="A7" s="8"/>
      <c r="B7" s="1"/>
      <c r="C7" s="1"/>
      <c r="D7" s="1"/>
      <c r="E7" s="1"/>
      <c r="F7" s="2"/>
      <c r="G7" s="2"/>
      <c r="H7" s="3"/>
      <c r="I7" s="4"/>
      <c r="J7" s="1"/>
      <c r="K7" s="5"/>
      <c r="L7" s="4"/>
      <c r="M7" s="4"/>
      <c r="N7" s="6"/>
      <c r="O7" s="4" t="str">
        <f>IF(AND(Data[[#This Row],[CUSTO DE AQUISIÇÃO]]&gt;0,Data[[#This Row],[MÉTODO DE DESEPURAÇÃO]]&gt;0,Data[[#This Row],[VIDA ÚTIL (ANOS)]]&gt;0),MAX(0,MIN((Data[[#This Row],[CUSTO DE AQUISIÇÃO]]-Data[[#This Row],[VALOR DE SALVAMENTO]]-Data[[#This Row],[DEPRECIAÇÃO ANTERIOR]]),IF(Data[[#This Row],[MÉTODO DE DESEPURAÇÃO]]="SL",((Data[[#This Row],[CUSTO DE AQUISIÇÃO]]-Data[[#This Row],[VALOR DE SALVAMENTO]])/Data[[#This Row],[VIDA ÚTIL (ANOS)]]*Data[[#This Row],[PRIMEIRO ANO %]]),IF(Data[[#This Row],[MÉTODO DE DESEPURAÇÃO]]="150% DDB",MAX((Data[[#This Row],[CUSTO DE AQUISIÇÃO]]-Data[[#This Row],[VALOR DE SALVAMENTO]]-Data[[#This Row],[DEPRECIAÇÃO ANTERIOR]])/Data[[#This Row],[VIDA ÚTIL (ANOS)]]*1.5*Data[[#This Row],[PRIMEIRO ANO %]],(Data[[#This Row],[CUSTO DE AQUISIÇÃO]]-Data[[#This Row],[VALOR DE SALVAMENTO]])/Data[[#This Row],[VIDA ÚTIL (ANOS)]]*Data[[#This Row],[PRIMEIRO ANO %]]),IF(Data[[#This Row],[MÉTODO DE DESEPURAÇÃO]]="200% DDB",MAX((Data[[#This Row],[CUSTO DE AQUISIÇÃO]]-Data[[#This Row],[VALOR DE SALVAMENTO]]-Data[[#This Row],[DEPRECIAÇÃO ANTERIOR]])/Data[[#This Row],[VIDA ÚTIL (ANOS)]]*2*Data[[#This Row],[PRIMEIRO ANO %]],(Data[[#This Row],[CUSTO DE AQUISIÇÃO]]-Data[[#This Row],[VALOR DE SALVAMENTO]])/Data[[#This Row],[VIDA ÚTIL (ANOS)]]*Data[[#This Row],[PRIMEIRO ANO %]])))))),"")</f>
        <v/>
      </c>
      <c r="P7" s="8"/>
    </row>
    <row r="8" spans="1:16" s="15" customFormat="1" ht="40.049999999999997" customHeight="1" x14ac:dyDescent="0.3">
      <c r="A8" s="12"/>
      <c r="B8" s="13" t="s">
        <v>0</v>
      </c>
      <c r="C8" s="13"/>
      <c r="D8" s="13"/>
      <c r="E8" s="13"/>
      <c r="F8" s="14"/>
      <c r="G8" s="14"/>
      <c r="H8" s="14"/>
      <c r="I8" s="26">
        <f>SUBTOTAL(109,Data[CUSTO DE AQUISIÇÃO])</f>
        <v>40500</v>
      </c>
      <c r="J8" s="13"/>
      <c r="K8" s="14"/>
      <c r="L8" s="26">
        <f>SUBTOTAL(109,Data[VALOR DE SALVAMENTO])</f>
        <v>3050</v>
      </c>
      <c r="M8" s="26">
        <f>SUBTOTAL(109,Data[DEPRECIAÇÃO ANTERIOR])</f>
        <v>12000</v>
      </c>
      <c r="N8" s="14"/>
      <c r="O8" s="26">
        <f>SUBTOTAL(109,Data[DEPRECIAÇÃO NESTE PERÍODO])</f>
        <v>2823.7857142857142</v>
      </c>
      <c r="P8" s="12"/>
    </row>
    <row r="9" spans="1:16" s="9" customFormat="1" ht="40.049999999999997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</sheetData>
  <mergeCells count="1">
    <mergeCell ref="B1:O1"/>
  </mergeCells>
  <phoneticPr fontId="3" type="noConversion"/>
  <dataValidations count="1">
    <dataValidation type="list" errorStyle="warning" allowBlank="1" showInputMessage="1" showErrorMessage="1" error="Select Depriciation Method from the list. Select CANCEL, press ALT+DOWN ARROW for options, then DOWN ARROW and ENTER to make selection" sqref="J6:J7" xr:uid="{00000000-0002-0000-0000-000000000000}">
      <formula1>DepreciationMethods</formula1>
    </dataValidation>
  </dataValidations>
  <printOptions horizontalCentered="1"/>
  <pageMargins left="0.4" right="0.4" top="0.4" bottom="0.4" header="0.25" footer="0.25"/>
  <pageSetup scale="60" fitToHeight="0" orientation="landscape" r:id="rId1"/>
  <headerFooter differentFirst="1" alignWithMargins="0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6"/>
    <pageSetUpPr autoPageBreaks="0" fitToPage="1"/>
  </sheetPr>
  <dimension ref="A1:F10"/>
  <sheetViews>
    <sheetView showGridLines="0" zoomScale="90" zoomScaleNormal="90" workbookViewId="0">
      <selection activeCell="E2" sqref="E2"/>
    </sheetView>
  </sheetViews>
  <sheetFormatPr baseColWidth="10" defaultColWidth="8.796875" defaultRowHeight="14.4" x14ac:dyDescent="0.3"/>
  <cols>
    <col min="1" max="1" width="1.69921875" style="9" customWidth="1"/>
    <col min="2" max="2" width="5" style="9" customWidth="1"/>
    <col min="3" max="3" width="18.69921875" customWidth="1"/>
    <col min="4" max="4" width="26.69921875" customWidth="1"/>
    <col min="5" max="5" width="100.09765625" customWidth="1"/>
    <col min="6" max="6" width="5" style="9" customWidth="1"/>
  </cols>
  <sheetData>
    <row r="1" spans="1:5" ht="79.95" customHeight="1" x14ac:dyDescent="0.3">
      <c r="A1" s="8"/>
      <c r="C1" s="30" t="s">
        <v>32</v>
      </c>
      <c r="D1" s="30"/>
      <c r="E1" s="30"/>
    </row>
    <row r="2" spans="1:5" s="9" customFormat="1" ht="30" customHeight="1" x14ac:dyDescent="0.3">
      <c r="A2" s="8"/>
      <c r="D2" s="21" t="s">
        <v>7</v>
      </c>
      <c r="E2" s="28">
        <f>+'Registo de ativos fixos'!H2</f>
        <v>46096</v>
      </c>
    </row>
    <row r="3" spans="1:5" ht="45" customHeight="1" x14ac:dyDescent="0.3">
      <c r="A3" s="8"/>
      <c r="C3" s="22" t="s">
        <v>33</v>
      </c>
      <c r="D3" s="22" t="s">
        <v>34</v>
      </c>
      <c r="E3" s="22" t="s">
        <v>16</v>
      </c>
    </row>
    <row r="4" spans="1:5" ht="82.95" customHeight="1" x14ac:dyDescent="0.3">
      <c r="A4" s="8"/>
      <c r="C4" s="7" t="s">
        <v>1</v>
      </c>
      <c r="D4" s="7" t="s">
        <v>35</v>
      </c>
      <c r="E4" s="7" t="s">
        <v>38</v>
      </c>
    </row>
    <row r="5" spans="1:5" ht="82.95" customHeight="1" x14ac:dyDescent="0.3">
      <c r="A5" s="8"/>
      <c r="C5" s="7" t="s">
        <v>2</v>
      </c>
      <c r="D5" s="7" t="s">
        <v>36</v>
      </c>
      <c r="E5" s="7" t="s">
        <v>39</v>
      </c>
    </row>
    <row r="6" spans="1:5" ht="82.95" customHeight="1" x14ac:dyDescent="0.3">
      <c r="A6" s="8"/>
      <c r="C6" s="7" t="s">
        <v>3</v>
      </c>
      <c r="D6" s="7" t="s">
        <v>37</v>
      </c>
      <c r="E6" s="7" t="s">
        <v>40</v>
      </c>
    </row>
    <row r="7" spans="1:5" s="9" customFormat="1" ht="30" customHeight="1" x14ac:dyDescent="0.3">
      <c r="A7" s="8"/>
    </row>
    <row r="8" spans="1:5" x14ac:dyDescent="0.3">
      <c r="A8" s="8"/>
    </row>
    <row r="9" spans="1:5" x14ac:dyDescent="0.3">
      <c r="A9" s="8"/>
    </row>
    <row r="10" spans="1:5" x14ac:dyDescent="0.3">
      <c r="A10" s="8"/>
    </row>
  </sheetData>
  <mergeCells count="1">
    <mergeCell ref="C1:E1"/>
  </mergeCells>
  <phoneticPr fontId="3" type="noConversion"/>
  <printOptions horizontalCentered="1"/>
  <pageMargins left="0.4" right="0.4" top="0.4" bottom="0.4" header="0.25" footer="0.25"/>
  <pageSetup fitToHeight="0" orientation="landscape" r:id="rId1"/>
  <headerFooter alignWithMargins="0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2500B8-C327-48AA-813A-2830A5166E0B}">
  <ds:schemaRefs>
    <ds:schemaRef ds:uri="http://schemas.microsoft.com/office/2006/documentManagement/types"/>
    <ds:schemaRef ds:uri="http://schemas.microsoft.com/office/2006/metadata/properties"/>
    <ds:schemaRef ds:uri="http://schemas.microsoft.com/sharepoint/v3"/>
    <ds:schemaRef ds:uri="230e9df3-be65-4c73-a93b-d1236ebd677e"/>
    <ds:schemaRef ds:uri="http://purl.org/dc/terms/"/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71af3243-3dd4-4a8d-8c0d-dd76da1f02a5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667EB658-9D61-45C9-AE67-16B7DFBAB5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4D56E64-8041-4E18-8E7D-E4F7D81532B3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TM04099108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5</vt:i4>
      </vt:variant>
    </vt:vector>
  </HeadingPairs>
  <TitlesOfParts>
    <vt:vector size="7" baseType="lpstr">
      <vt:lpstr>Registo de ativos fixos</vt:lpstr>
      <vt:lpstr>Métodos de depreciação</vt:lpstr>
      <vt:lpstr>DepreciationMethods</vt:lpstr>
      <vt:lpstr>RowTitleRegion1..C2</vt:lpstr>
      <vt:lpstr>Title1</vt:lpstr>
      <vt:lpstr>Title2</vt:lpstr>
      <vt:lpstr>'Registo de ativos fixos'!Títulos_a_imprimir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2023-05-22T06:35:25Z</dcterms:created>
  <dcterms:modified xsi:type="dcterms:W3CDTF">2026-01-28T22:48:38Z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