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mc:AlternateContent xmlns:mc="http://schemas.openxmlformats.org/markup-compatibility/2006">
    <mc:Choice Requires="x15">
      <x15ac:absPath xmlns:x15ac="http://schemas.microsoft.com/office/spreadsheetml/2010/11/ac" url="https://d.docs.live.net/84f4355c494e6213/Escritorio/Italiano/ITALIA ya realizados/"/>
    </mc:Choice>
  </mc:AlternateContent>
  <xr:revisionPtr revIDLastSave="340" documentId="13_ncr:1_{1E447BF0-EF60-4AE2-8F62-6D35134A75DD}" xr6:coauthVersionLast="47" xr6:coauthVersionMax="47" xr10:uidLastSave="{CCE3BA44-1C38-4DFA-87BD-65ADCA6A2381}"/>
  <bookViews>
    <workbookView xWindow="-108" yWindow="-108" windowWidth="23256" windowHeight="12456" firstSheet="1" activeTab="4" xr2:uid="{00000000-000D-0000-FFFF-FFFF00000000}"/>
  </bookViews>
  <sheets>
    <sheet name="Sobre este rastreador" sheetId="6" r:id="rId1"/>
    <sheet name="Fatura" sheetId="1" r:id="rId2"/>
    <sheet name="Clientes" sheetId="3" r:id="rId3"/>
    <sheet name="Faturas - Principal" sheetId="2" r:id="rId4"/>
    <sheet name="Detalhes da fatura" sheetId="4" r:id="rId5"/>
  </sheets>
  <definedNames>
    <definedName name="CompanyName">Fatura!$B$1</definedName>
    <definedName name="CustomerLookup">CustomerList[Lookup]</definedName>
    <definedName name="Invoice_No">InvoicesMain[Fatura '#]</definedName>
    <definedName name="InvoiceNoDetails">"InvoiceDetails[Invoice No]"</definedName>
    <definedName name="rngInvoice">Fatura!$G$4</definedName>
    <definedName name="_xlnm.Print_Titles" localSheetId="2">Clientes!$1:$2</definedName>
    <definedName name="_xlnm.Print_Titles" localSheetId="4">'Detalhes da fatura'!$1:$2</definedName>
    <definedName name="_xlnm.Print_Titles" localSheetId="3">'Faturas - Principal'!$1:$2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1" l="1" a="1"/>
  <c r="C9" i="1" s="1"/>
  <c r="C10" i="1" a="1"/>
  <c r="C10" i="1" s="1"/>
  <c r="C11" i="1" a="1"/>
  <c r="C11" i="1" s="1"/>
  <c r="C12" i="1" a="1"/>
  <c r="C12" i="1" s="1"/>
  <c r="C13" i="1" a="1"/>
  <c r="C13" i="1" s="1"/>
  <c r="C14" i="1" a="1"/>
  <c r="C14" i="1" s="1"/>
  <c r="C15" i="1" a="1"/>
  <c r="C15" i="1" s="1"/>
  <c r="C16" i="1" a="1"/>
  <c r="C16" i="1" s="1"/>
  <c r="C17" i="1" a="1"/>
  <c r="C17" i="1" s="1"/>
  <c r="C18" i="1" a="1"/>
  <c r="C18" i="1" s="1"/>
  <c r="C19" i="1" a="1"/>
  <c r="C19" i="1" s="1"/>
  <c r="C20" i="1" a="1"/>
  <c r="C20" i="1" s="1"/>
  <c r="D4" i="2"/>
  <c r="D3" i="2"/>
  <c r="G27" i="1" l="1"/>
  <c r="G28" i="1"/>
  <c r="G5" i="1" l="1"/>
  <c r="G5" i="2" l="1"/>
  <c r="H5" i="2"/>
  <c r="B23" i="1" l="1" a="1"/>
  <c r="B23" i="1" s="1"/>
  <c r="B22" i="1" a="1"/>
  <c r="B22" i="1" s="1"/>
  <c r="B21" i="1" a="1"/>
  <c r="B21" i="1" s="1"/>
  <c r="B20" i="1" a="1"/>
  <c r="B20" i="1" s="1"/>
  <c r="B19" i="1" a="1"/>
  <c r="B19" i="1" s="1"/>
  <c r="B18" i="1" a="1"/>
  <c r="B18" i="1" s="1"/>
  <c r="B17" i="1" a="1"/>
  <c r="B17" i="1" s="1"/>
  <c r="B16" i="1" a="1"/>
  <c r="B16" i="1" s="1"/>
  <c r="B15" i="1" a="1"/>
  <c r="B15" i="1" s="1"/>
  <c r="B14" i="1" a="1"/>
  <c r="B14" i="1" s="1"/>
  <c r="B13" i="1" a="1"/>
  <c r="B13" i="1" s="1"/>
  <c r="B12" i="1" a="1"/>
  <c r="B12" i="1" s="1"/>
  <c r="B11" i="1" a="1"/>
  <c r="B11" i="1" s="1"/>
  <c r="B10" i="1" a="1"/>
  <c r="B10" i="1" s="1"/>
  <c r="B9" i="1" a="1"/>
  <c r="B9" i="1" s="1"/>
  <c r="F23" i="1" l="1" a="1"/>
  <c r="F23" i="1" s="1"/>
  <c r="F22" i="1" a="1"/>
  <c r="F22" i="1" s="1"/>
  <c r="F21" i="1" a="1"/>
  <c r="F21" i="1" s="1"/>
  <c r="F20" i="1" a="1"/>
  <c r="F20" i="1" s="1"/>
  <c r="F19" i="1" a="1"/>
  <c r="F19" i="1" s="1"/>
  <c r="F18" i="1" a="1"/>
  <c r="F18" i="1" s="1"/>
  <c r="F17" i="1" a="1"/>
  <c r="F17" i="1" s="1"/>
  <c r="F16" i="1" a="1"/>
  <c r="F16" i="1" s="1"/>
  <c r="F15" i="1" a="1"/>
  <c r="F15" i="1" s="1"/>
  <c r="F14" i="1" a="1"/>
  <c r="F14" i="1" s="1"/>
  <c r="F13" i="1" a="1"/>
  <c r="F13" i="1" s="1"/>
  <c r="F12" i="1" a="1"/>
  <c r="F12" i="1" s="1"/>
  <c r="F11" i="1" a="1"/>
  <c r="F11" i="1" s="1"/>
  <c r="F10" i="1" a="1"/>
  <c r="F10" i="1" s="1"/>
  <c r="E23" i="1" a="1"/>
  <c r="E23" i="1" s="1"/>
  <c r="E22" i="1" a="1"/>
  <c r="E22" i="1" s="1"/>
  <c r="E21" i="1" a="1"/>
  <c r="E21" i="1" s="1"/>
  <c r="E20" i="1" a="1"/>
  <c r="E20" i="1" s="1"/>
  <c r="E19" i="1" a="1"/>
  <c r="E19" i="1" s="1"/>
  <c r="E18" i="1" a="1"/>
  <c r="E18" i="1" s="1"/>
  <c r="E17" i="1" a="1"/>
  <c r="E17" i="1" s="1"/>
  <c r="E16" i="1" a="1"/>
  <c r="E16" i="1" s="1"/>
  <c r="E15" i="1" a="1"/>
  <c r="E15" i="1" s="1"/>
  <c r="E14" i="1" a="1"/>
  <c r="E14" i="1" s="1"/>
  <c r="E13" i="1" a="1"/>
  <c r="E13" i="1" s="1"/>
  <c r="E12" i="1" a="1"/>
  <c r="E12" i="1" s="1"/>
  <c r="E11" i="1" a="1"/>
  <c r="E11" i="1" s="1"/>
  <c r="E10" i="1" a="1"/>
  <c r="E10" i="1" s="1"/>
  <c r="D23" i="1" a="1"/>
  <c r="D23" i="1" s="1"/>
  <c r="D22" i="1" a="1"/>
  <c r="D22" i="1" s="1"/>
  <c r="D21" i="1" a="1"/>
  <c r="D21" i="1" s="1"/>
  <c r="D20" i="1" a="1"/>
  <c r="D20" i="1" s="1"/>
  <c r="D19" i="1" a="1"/>
  <c r="D19" i="1" s="1"/>
  <c r="D18" i="1" a="1"/>
  <c r="D18" i="1" s="1"/>
  <c r="D17" i="1" a="1"/>
  <c r="D17" i="1" s="1"/>
  <c r="D16" i="1" a="1"/>
  <c r="D16" i="1" s="1"/>
  <c r="D15" i="1" a="1"/>
  <c r="D15" i="1" s="1"/>
  <c r="D14" i="1" a="1"/>
  <c r="D14" i="1" s="1"/>
  <c r="D13" i="1" a="1"/>
  <c r="D13" i="1" s="1"/>
  <c r="D12" i="1" a="1"/>
  <c r="D12" i="1" s="1"/>
  <c r="D11" i="1" a="1"/>
  <c r="D11" i="1" s="1"/>
  <c r="D10" i="1" a="1"/>
  <c r="D10" i="1" s="1"/>
  <c r="C23" i="1" a="1"/>
  <c r="C23" i="1" s="1"/>
  <c r="C22" i="1" a="1"/>
  <c r="C22" i="1" s="1"/>
  <c r="C21" i="1" a="1"/>
  <c r="C21" i="1" s="1"/>
  <c r="H27" i="4" l="1"/>
  <c r="G25" i="1" l="1"/>
  <c r="H30" i="4"/>
  <c r="H31" i="4"/>
  <c r="H32" i="4"/>
  <c r="H33" i="4"/>
  <c r="H34" i="4"/>
  <c r="H35" i="4"/>
  <c r="H36" i="4"/>
  <c r="H37" i="4"/>
  <c r="H38" i="4"/>
  <c r="H39" i="4"/>
  <c r="H28" i="4"/>
  <c r="H3" i="4"/>
  <c r="H4" i="4"/>
  <c r="H5" i="4"/>
  <c r="H6" i="4"/>
  <c r="H7" i="4"/>
  <c r="H8" i="4"/>
  <c r="H9" i="4"/>
  <c r="H10" i="4"/>
  <c r="H11" i="4"/>
  <c r="H12" i="4"/>
  <c r="H13" i="4"/>
  <c r="H14" i="4"/>
  <c r="H15" i="4"/>
  <c r="H16" i="4"/>
  <c r="H17" i="4"/>
  <c r="H18" i="4"/>
  <c r="H19" i="4"/>
  <c r="H20" i="4"/>
  <c r="H21" i="4"/>
  <c r="H22" i="4"/>
  <c r="H23" i="4"/>
  <c r="H24" i="4"/>
  <c r="H25" i="4"/>
  <c r="H26" i="4"/>
  <c r="H29" i="4"/>
  <c r="I4" i="2" l="1"/>
  <c r="J4" i="2" s="1"/>
  <c r="I3" i="2"/>
  <c r="I5" i="2" l="1"/>
  <c r="J3" i="2"/>
  <c r="J5" i="2" s="1"/>
  <c r="D9" i="1" l="1" a="1"/>
  <c r="D9" i="1" s="1"/>
  <c r="G23" i="1" l="1"/>
  <c r="G22" i="1"/>
  <c r="G14" i="1" l="1"/>
  <c r="G12" i="1"/>
  <c r="G10" i="1"/>
  <c r="G21" i="1"/>
  <c r="G19" i="1"/>
  <c r="G15" i="1"/>
  <c r="G13" i="1"/>
  <c r="G11" i="1"/>
  <c r="G18" i="1"/>
  <c r="G17" i="1"/>
  <c r="G16" i="1"/>
  <c r="G20" i="1"/>
  <c r="F9" i="1" l="1" a="1"/>
  <c r="F9" i="1" s="1"/>
  <c r="E9" i="1" a="1"/>
  <c r="E9" i="1" s="1"/>
  <c r="G9" i="1" l="1"/>
  <c r="G24" i="1" s="1"/>
  <c r="G26" i="1" l="1"/>
  <c r="B4" i="3" l="1"/>
  <c r="B3" i="3"/>
  <c r="D6" i="1" l="1"/>
  <c r="C5" i="1"/>
  <c r="D5" i="1"/>
  <c r="C4" i="1"/>
  <c r="C6" i="1"/>
  <c r="G29" i="1"/>
</calcChain>
</file>

<file path=xl/sharedStrings.xml><?xml version="1.0" encoding="utf-8"?>
<sst xmlns="http://schemas.openxmlformats.org/spreadsheetml/2006/main" count="230" uniqueCount="159">
  <si>
    <t>Description</t>
  </si>
  <si>
    <t>Lookup</t>
  </si>
  <si>
    <t>Fax</t>
  </si>
  <si>
    <t>3-456-1</t>
  </si>
  <si>
    <t>someone@example.com</t>
  </si>
  <si>
    <t>Qty</t>
  </si>
  <si>
    <t>Price</t>
  </si>
  <si>
    <t>Discount</t>
  </si>
  <si>
    <t>Unit Price</t>
  </si>
  <si>
    <t>1.</t>
  </si>
  <si>
    <t>2.</t>
  </si>
  <si>
    <t>Item #</t>
  </si>
  <si>
    <t>3.</t>
  </si>
  <si>
    <t>Total</t>
  </si>
  <si>
    <t>4.</t>
  </si>
  <si>
    <t xml:space="preserve">● </t>
  </si>
  <si>
    <t>Customize a document theme.</t>
  </si>
  <si>
    <t>3-456-2</t>
  </si>
  <si>
    <t>432-555-0123</t>
  </si>
  <si>
    <t>Z4567</t>
  </si>
  <si>
    <t>Z4568</t>
  </si>
  <si>
    <t>Z4569</t>
  </si>
  <si>
    <t>Z4570</t>
  </si>
  <si>
    <t>Z4571</t>
  </si>
  <si>
    <t>Z4572</t>
  </si>
  <si>
    <t>Z4573</t>
  </si>
  <si>
    <t>Z4574</t>
  </si>
  <si>
    <t>Z4575</t>
  </si>
  <si>
    <t>Z4576</t>
  </si>
  <si>
    <t>Z4577</t>
  </si>
  <si>
    <t>Z4578</t>
  </si>
  <si>
    <t>Robert Lyon</t>
  </si>
  <si>
    <t>Sanjay Patel</t>
  </si>
  <si>
    <t>345 Cherry Street</t>
  </si>
  <si>
    <t>Albany</t>
  </si>
  <si>
    <t>SD</t>
  </si>
  <si>
    <t>123456</t>
  </si>
  <si>
    <t>098765</t>
  </si>
  <si>
    <t>567 Walnut Lane</t>
  </si>
  <si>
    <t>Moline</t>
  </si>
  <si>
    <t>MO</t>
  </si>
  <si>
    <t>Contoso, Ltd</t>
  </si>
  <si>
    <t>2 - Contoso, Ltd</t>
  </si>
  <si>
    <t>432-555-0178</t>
  </si>
  <si>
    <t>432-555-0189</t>
  </si>
  <si>
    <t>432-555-0187</t>
  </si>
  <si>
    <t>Sobre este rastreador de faturas</t>
  </si>
  <si>
    <t>O Rastreador de Faturas foi concebido para manter um histórico de clientes, faturas e detalhes das faturas, para que possa armazenar múltiplas faturas sem criar vários ficheiros. Também pode usar o Rastreador de Faturas para analisar dados que já recebeu anteriormente. Por exemplo, pode ver todas as faturas de um cliente, de um projeto específico, ou ver todas as faturas do último mês, ano passado e mais.</t>
  </si>
  <si>
    <t>Antes de começar, veja os dados de exemplo fornecidos. Na folha de Fatura, selecione a célula à direita da Fatura # (célula L8) e aparecerá um menu suspenso. Selecione a seta suspensa e depois selecione uma fatura de exemplo. Repare como toda a informação na fatura muda automaticamente para refletir a fatura selecionada. Agora veja as folhas de Clientes, Faturas - Principal e Detalhes da Fatura. Cada uma destas folhas fornece informações para a Fatura, e quaisquer alterações que faça serão atualizadas automaticamente.</t>
  </si>
  <si>
    <t>Como é que começo?</t>
  </si>
  <si>
    <t>Edite a folha de faturas para refletir a informação da sua empresa usando os seguintes passos:</t>
  </si>
  <si>
    <t>Vai à folha de faturas e, no separador de Revisão, no grupo de Mudanças, seleciona Desmontar Folha Não Protegida.</t>
  </si>
  <si>
    <t>Nota: A folha de fatura está protegida para evitar alterações não intencionais, pois, como mencionado acima, a maior parte dos dados nesta folha provém de todas as outras folhas do caderno.</t>
  </si>
  <si>
    <t>Personalize o cabeçalho da sua fatura escrevendo o nome da sua empresa, morada, cidade, código postal ST, endereço de email, site, entre outros. No final da fatura (linha 43), edite as instruções de pagamento.</t>
  </si>
  <si>
    <t>Importante! Não altere a sua faturação ou informação de faturação. Todas estas células têm fórmulas que atualizam automaticamente a fatura, conforme indicado na secção Sobre o Rastreador de Faturas.</t>
  </si>
  <si>
    <t>(Opcional) Mude as cores durante o caderno: No separador Layout da Página, no grupo de Temas, selecione Cores e selecione outro conjunto de cores de temas da galeria de cores.</t>
  </si>
  <si>
    <t>Dica: Crie um conjunto de cores temático personalizado que corresponda à marca da sua empresa! Para isso, no separador de Layout de Página, no grupo Temas, selecione Cores e depois selecione Criar Novas Cores de Tema. Para saber mais sobre como criar um conjunto de cores personalizado, consulte o seguinte tópico de Ajuda:</t>
  </si>
  <si>
    <t>Depois de fazeres as alterações desejadas, volta à folha de faturas e, no separador de Revisão, no grupo de Mudanças, seleciona Proteger Folha e depois OK. Quando a folha de faturas está protegida, a única célula que pode selecionar é a que tem o menu suspenso Fatura #.</t>
  </si>
  <si>
    <t>Como é que crio uma fatura?</t>
  </si>
  <si>
    <t>Na folha de Clientes, introduza as informações do cliente, como o nome da empresa e a morada. Note que o número da empresa é uma entrada importante, pois fornece um identificador único para cada empresa utilizado ao longo do Rastreador de Faturação. Também tenha em mente que só precisa de adicionar uma empresa uma vez. Para faturas subsequentes à mesma empresa, este passo pode ser ignorado.</t>
  </si>
  <si>
    <t>Nota: Se atribuir o mesmo número a mais do que uma Empresa ou introduzir o mesmo Nome da Empresa mais do que uma vez, as entradas ficarão vermelhas para alertar sobre a duplicação.</t>
  </si>
  <si>
    <t>Na folha principal de Faturas, introduza as informações principais da sua fatura, como Fatura #, Data da Fatura e Descrição do Projeto. Tal como a Empresa #, a Fatura # é uma entrada importante, pois fornece um identificador único para cada fatura e é utilizada em todo o Rastreador de Faturas. Outra proposta importante é a Companhia. Quando seleciona uma empresa no menu suspenso, desde que a sua fatura esteja associada a essa empresa. Depois, quando selecionares uma Fatura # na folha de Fatura, informações dessa empresa, como o nome da empresa e a morada, serão automaticamente preenchidas na Fatura.</t>
  </si>
  <si>
    <t>Nota: Se atribuir o mesmo número a mais do que uma fatura, as transações ficarão vermelhas para o alertar sobre a duplicação.</t>
  </si>
  <si>
    <t>Na folha detalhada da fatura, introduza os detalhes da fatura, como Descrição do Artigo, Item #, Valor Quantitativo e Preço Unitário. O menu suspenso Fatura # fornece uma lista das faturas introduzidas na folha principal de Faturas para facilitar a introdução de dados. Semelhante à Empresa # no passo anterior, a Fatura # associa esse item detalhado a uma fatura específica. Quando seleciona uma Fatura # na folha de Fatura no menu suspenso Fatura #, os itens de detalhe da fatura relacionados para essa fatura aparecem.</t>
  </si>
  <si>
    <t>Nota: Está limitado a 25 itens detalhados por fatura. Se forem adicionados mais de 25 itens, todas as entradas correspondentes ficarão vermelhas para o alertar desta limitação. Se tiver mais de 25 itens de fatura, terá de criar uma segunda fatura.</t>
  </si>
  <si>
    <t>Como adiciono múltiplos clientes, faturas e detalhes das faturas?</t>
  </si>
  <si>
    <t>Os Dados para Clientes, Faturas e Detalhes das Faturas são armazenados em tabelas Excel. Quando adicionas uma nova linha a uma tabela, a linha adicionada será formatada automaticamente e quaisquer cálculos serão copiados. Para adicionar novas linhas de tabela, faça uma das seguintes:</t>
  </si>
  <si>
    <t>Se a tabela não tiver uma linha Total, comece a escrever abaixo da tabela e ela expandir-se-á automaticamente ao pressionar as teclas Enter ou Tab.</t>
  </si>
  <si>
    <t>Coloque o ponteiro da célula na última célula acima da linha do Total, como na tabela de Faturas na célula de Notas para a última fatura, e depois pressione Tab.</t>
  </si>
  <si>
    <t>No separador Inicial, no grupo Células, selecione Inserir, depois selecione Linhas da Tabela Acima ou Linhas da Tabela Abaixo.</t>
  </si>
  <si>
    <t>No canto inferior direito da tabela, passe o rato sobre a alavanca de dimensionamento da mesa e arraste para baixo para aumentar o número de linhas disponíveis da tabela.</t>
  </si>
  <si>
    <t>Como posso analisar os detalhes da minha fatura?</t>
  </si>
  <si>
    <t>Como mencionado na secção Sobre o Acompanhamento de Faturas, após introduzir várias faturas pode visualizar uma lista de todas as faturas de um cliente específico, um projeto, um intervalo de datas específico e muito mais. Este tipo de análise é realizado através de um Filtro que permite reduzir rapidamente uma lista de dados. Para aceder a um Filtro nas tabelas de Clientes, Faturas ou Detalhes da Fatura, selecione uma seta suspensa ao lado do nome de qualquer campo na tabela. Um painel de Filtro mostra-te várias opções de filtragem. Aqui estão alguns exemplos de filtragem para o ajudar a começar:</t>
  </si>
  <si>
    <t>Para ver o montante total que faturaste a um cliente específico: Na secção Faturas - Folha Mestra, à direita do campo # da Empresa, selecione a seta suspensa. No painel de Filtros, clique em Selecionar Todos para desmarcar todas as empresas, selecione a empresa desejada e depois selecione OK.</t>
  </si>
  <si>
    <t>Dica: No painel de Filtros também pode escrever o nome do cliente na caixa de texto de Pesquisa para pesquisar rapidamente na lista disponível.
Dica: No painel de Filtros, pode também escrever o nome do cliente na caixa de texto de Pesquisa para pesquisar rapidamente na lista disponível.</t>
  </si>
  <si>
    <t>Para visualizar todas as faturas de um cliente específico e de um projeto específico: Comece por filtrar o cliente desejado usando os passos fornecidos no exemplo acima. Depois, à direita do Projeto #, selecione a seta suspensa. No painel de Filtros, seleciona o projeto ou projetos que queres e depois seleciona OK.</t>
  </si>
  <si>
    <t>Para ver todas as faturas do mês anterior: Na folha principal de Faturas, à direita do campo Data da Fatura, selecione a seta suspensa, aponte para Filtros de Data e depois selecione Mês Passado.</t>
  </si>
  <si>
    <t>Para ver todos os clientes com o mesmo indicativo: No separador Clientes, à direita do campo Telefone, selecione a seta suspensa. No painel de Filtros, clique na caixa de texto Pesquisar, escreva o prefixo e depois selecione OK.</t>
  </si>
  <si>
    <t>Pontas do filtro</t>
  </si>
  <si>
    <t>Se uma tabela tiver uma linha total, como Clientes e Faturas, os totais calculados só refletirão a sua lista filtrada.</t>
  </si>
  <si>
    <t>Usa vários filtros num único campo ou vários campos para refinar os resultados.</t>
  </si>
  <si>
    <t>Para eliminar um único filtro, selecione a seta suspensa de uma coluna previamente filtrada e depois selecione Limpar Filtro de &lt;nome do campo&gt;.</t>
  </si>
  <si>
    <t>Para limpar vários filtros ao mesmo tempo, coloque o ponteiro da célula na tabela, no separador Home, no grupo Editar, selecione Ordenar e Filtrar, e depois selecione Apagar.</t>
  </si>
  <si>
    <t>Fatura de Vendas Fatura</t>
  </si>
  <si>
    <t>Endereço</t>
  </si>
  <si>
    <t>Cidade, Código Postal do Estado</t>
  </si>
  <si>
    <t>P: Número de Telefone</t>
  </si>
  <si>
    <t>F: Número de fax</t>
  </si>
  <si>
    <t>Email</t>
  </si>
  <si>
    <t>Website</t>
  </si>
  <si>
    <t>Fatura de:</t>
  </si>
  <si>
    <t>Morada:</t>
  </si>
  <si>
    <t>Fatura para: Projeto 2</t>
  </si>
  <si>
    <t>Telefone: 432-555-0189</t>
  </si>
  <si>
    <t>Fatura #:</t>
  </si>
  <si>
    <t>Data da faturação:</t>
  </si>
  <si>
    <t>Subtotal da fatura</t>
  </si>
  <si>
    <t>Taxa de imposto</t>
  </si>
  <si>
    <t>Imposto sobre vendas</t>
  </si>
  <si>
    <t>Mais</t>
  </si>
  <si>
    <t>Depósito recebido</t>
  </si>
  <si>
    <t>TOTAL</t>
  </si>
  <si>
    <t>Faça todos os cheques pagos à Fatura de Vendas.</t>
  </si>
  <si>
    <t>Total esperado em dias de &lt;#&gt;. Contas em atraso sujeitas a uma taxa de serviço de &lt;#&gt;% por mês.</t>
  </si>
  <si>
    <t>Clientes</t>
  </si>
  <si>
    <t>Empresa #</t>
  </si>
  <si>
    <t xml:space="preserve"> Total de clientes: 2  </t>
  </si>
  <si>
    <t>Nome da empresa</t>
  </si>
  <si>
    <t>Brinquedos Tailspin</t>
  </si>
  <si>
    <t>Nome do Contacto</t>
  </si>
  <si>
    <t>Cidade</t>
  </si>
  <si>
    <t>Estado</t>
  </si>
  <si>
    <t>NENHUM</t>
  </si>
  <si>
    <t>Telefone</t>
  </si>
  <si>
    <t>Faturas</t>
  </si>
  <si>
    <t>Fatura #</t>
  </si>
  <si>
    <t>Totais</t>
  </si>
  <si>
    <t>Empresa</t>
  </si>
  <si>
    <t>1 - Brinquedos Tailspin</t>
  </si>
  <si>
    <t>Faturas Totais: 2</t>
  </si>
  <si>
    <t>Data de Fatura</t>
  </si>
  <si>
    <t>Descrição do projeto</t>
  </si>
  <si>
    <t>Projeto 1</t>
  </si>
  <si>
    <t>Projeto 2</t>
  </si>
  <si>
    <t>Armazém</t>
  </si>
  <si>
    <t>Detalhe Total</t>
  </si>
  <si>
    <t>Total da fatura</t>
  </si>
  <si>
    <t>Nota</t>
  </si>
  <si>
    <t>Detalhes da fatura</t>
  </si>
  <si>
    <t>Descrição</t>
  </si>
  <si>
    <t>Voz #</t>
  </si>
  <si>
    <t>Quantidade</t>
  </si>
  <si>
    <t>Preço unitário</t>
  </si>
  <si>
    <t>Desconto</t>
  </si>
  <si>
    <t>Fatura 3-456-1 Dados 1</t>
  </si>
  <si>
    <t>Fatura 3-456-1 Dados 2</t>
  </si>
  <si>
    <t>Fatura 3-456-1 Dados 3</t>
  </si>
  <si>
    <t>Fatura 3-456-1 Dados 4</t>
  </si>
  <si>
    <t>Fatura 3-456-1 Dados 5</t>
  </si>
  <si>
    <t>Fatura 3-456-1 Dados 6</t>
  </si>
  <si>
    <t>Fatura 3-456-1 Dados 7</t>
  </si>
  <si>
    <t>Fatura 3-456-1 Dados 8</t>
  </si>
  <si>
    <t>Fatura 3-456-1 Dados 9</t>
  </si>
  <si>
    <t>Fatura 3-456-1 Dados 10</t>
  </si>
  <si>
    <t>Fatura 3-456-1 Dados 11</t>
  </si>
  <si>
    <t>Fatura 3-456-1 Dados 12</t>
  </si>
  <si>
    <t>Fatura 3-456-1 Dados 13</t>
  </si>
  <si>
    <t>Fatura 3-456-1 Dados 14</t>
  </si>
  <si>
    <t>Fatura 3-456-1 Dados 15</t>
  </si>
  <si>
    <t>Fatura 3-456-1 Dados 16</t>
  </si>
  <si>
    <t>Fatura 3-456-1 Dados 17</t>
  </si>
  <si>
    <t>Fatura 3-456-1 Dados 18</t>
  </si>
  <si>
    <t>Fatura 3-456-1 Dados 19</t>
  </si>
  <si>
    <t>Fatura 3-456-1 Dados 20</t>
  </si>
  <si>
    <t>Fatura 3-456-1 Dados 21</t>
  </si>
  <si>
    <t>Fatura 3-456-1 Dados 22</t>
  </si>
  <si>
    <t>Fatura 3-456-1 Dados 23</t>
  </si>
  <si>
    <t>Fatura 3-456-1 Dados 24</t>
  </si>
  <si>
    <t>Fatura 3-456-1 Dados 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</si>
</sst>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4">
    <numFmt numFmtId="164" formatCode="_(* #,##0_);_(* \(#,##0\);_(* &quot;-&quot;_);_(@_)"/>
    <numFmt numFmtId="165" formatCode="_(&quot;$&quot;* #,##0.00_);_(&quot;$&quot;* \(#,##0.00\);_(&quot;$&quot;* &quot;-&quot;??_);_(@_)"/>
    <numFmt numFmtId="166" formatCode="_(* #,##0.00_);_(* \(#,##0.00\);_(* &quot;-&quot;??_);_(@_)"/>
    <numFmt numFmtId="167" formatCode="@\ \ "/>
    <numFmt numFmtId="168" formatCode="&quot;$&quot;#,##0.00"/>
    <numFmt numFmtId="169" formatCode="00000"/>
    <numFmt numFmtId="170" formatCode="_)@\ \ "/>
    <numFmt numFmtId="171" formatCode="_)#;_)#;_)#;_)@"/>
    <numFmt numFmtId="172" formatCode="0.00%_)"/>
    <numFmt numFmtId="173" formatCode="#_)"/>
    <numFmt numFmtId="174" formatCode="[&lt;=9999999]###\-####;\(###\)\ ###\-####"/>
    <numFmt numFmtId="176" formatCode="#,##0.00\ [$€-410]"/>
    <numFmt numFmtId="178" formatCode="[$-816]d\ &quot;de&quot;\ mmmm\ &quot;de&quot;\ yyyy;@"/>
    <numFmt numFmtId="179" formatCode="#,##0.00\ [$€-816]"/>
  </numFmts>
  <fonts count="31" x14ac:knownFonts="1">
    <font>
      <sz val="11"/>
      <color theme="2" tint="-0.749961851863155"/>
      <name val="Calibri"/>
      <family val="2"/>
      <scheme val="minor"/>
    </font>
    <font>
      <b/>
      <sz val="10"/>
      <name val="Arial"/>
      <family val="2"/>
    </font>
    <font>
      <sz val="10"/>
      <name val="Calibri"/>
      <family val="2"/>
      <scheme val="minor"/>
    </font>
    <font>
      <sz val="11"/>
      <name val="Calibri"/>
      <family val="1"/>
      <scheme val="minor"/>
    </font>
    <font>
      <sz val="14"/>
      <color theme="4" tint="-0.24994659260841701"/>
      <name val="Calibri"/>
      <family val="2"/>
    </font>
    <font>
      <sz val="12"/>
      <color theme="4" tint="-0.499984740745262"/>
      <name val="Calibri"/>
      <family val="2"/>
      <scheme val="minor"/>
    </font>
    <font>
      <b/>
      <sz val="25"/>
      <color theme="0"/>
      <name val="Arial"/>
      <family val="2"/>
      <scheme val="major"/>
    </font>
    <font>
      <sz val="11"/>
      <color theme="2" tint="-0.89996032593768116"/>
      <name val="Calibri"/>
      <family val="2"/>
      <scheme val="minor"/>
    </font>
    <font>
      <b/>
      <sz val="11"/>
      <color theme="1"/>
      <name val="Calibri"/>
      <family val="2"/>
      <scheme val="minor"/>
    </font>
    <font>
      <sz val="11"/>
      <color theme="5" tint="-0.24994659260841701"/>
      <name val="Calibri"/>
      <family val="2"/>
      <scheme val="minor"/>
    </font>
    <font>
      <sz val="14"/>
      <color theme="4" tint="-0.24994659260841701"/>
      <name val="Arial"/>
      <family val="2"/>
      <scheme val="major"/>
    </font>
    <font>
      <sz val="12"/>
      <color theme="4" tint="-0.499984740745262"/>
      <name val="Arial"/>
      <family val="2"/>
      <scheme val="major"/>
    </font>
    <font>
      <sz val="10"/>
      <color theme="1" tint="4.9989318521683403E-2"/>
      <name val="Calibri"/>
      <family val="2"/>
      <scheme val="minor"/>
    </font>
    <font>
      <sz val="11"/>
      <color theme="4" tint="-0.24994659260841701"/>
      <name val="Calibri"/>
      <family val="2"/>
      <scheme val="minor"/>
    </font>
    <font>
      <sz val="11"/>
      <color theme="1" tint="0.14993743705557422"/>
      <name val="Calibri"/>
      <family val="2"/>
      <scheme val="minor"/>
    </font>
    <font>
      <sz val="11"/>
      <color theme="2" tint="-0.89989928891872917"/>
      <name val="Calibri"/>
      <family val="2"/>
      <scheme val="minor"/>
    </font>
    <font>
      <sz val="11"/>
      <color theme="4" tint="-0.24994659260841701"/>
      <name val="Arial"/>
      <family val="2"/>
      <scheme val="major"/>
    </font>
    <font>
      <sz val="11"/>
      <color theme="0"/>
      <name val="Calibri"/>
      <family val="2"/>
      <scheme val="minor"/>
    </font>
    <font>
      <sz val="11"/>
      <color theme="0"/>
      <name val="ADLaM Display"/>
    </font>
    <font>
      <sz val="11"/>
      <color theme="4" tint="-0.499984740745262"/>
      <name val="ADLaM Display"/>
    </font>
    <font>
      <sz val="11"/>
      <color theme="2" tint="-0.749992370372631"/>
      <name val="ADLaM Display"/>
    </font>
    <font>
      <sz val="9"/>
      <name val="ADLaM Display"/>
    </font>
    <font>
      <sz val="12"/>
      <color theme="4" tint="-0.499984740745262"/>
      <name val="ADLaM Display"/>
    </font>
    <font>
      <sz val="11"/>
      <color theme="2" tint="-0.749961851863155"/>
      <name val="ADLaM Display"/>
    </font>
    <font>
      <b/>
      <sz val="11"/>
      <color theme="1"/>
      <name val="ADLaM Display"/>
    </font>
    <font>
      <sz val="10"/>
      <color theme="2" tint="-0.749961851863155"/>
      <name val="ADLaM Display"/>
    </font>
    <font>
      <sz val="12"/>
      <color theme="0"/>
      <name val="Arial"/>
      <family val="2"/>
      <scheme val="major"/>
    </font>
    <font>
      <sz val="10"/>
      <color theme="2" tint="-0.249977111117893"/>
      <name val="ADLaM Display"/>
    </font>
    <font>
      <sz val="16"/>
      <color theme="0"/>
      <name val="ADLaM Display"/>
    </font>
    <font>
      <sz val="14"/>
      <color theme="0"/>
      <name val="ADLaM Display"/>
    </font>
    <font>
      <sz val="10"/>
      <color theme="0"/>
      <name val="ADLaM Display"/>
    </font>
  </fonts>
  <fills count="11">
    <fill>
      <patternFill patternType="none"/>
    </fill>
    <fill>
      <patternFill patternType="gray125"/>
    </fill>
    <fill>
      <patternFill patternType="solid">
        <fgColor theme="0"/>
        <bgColor indexed="64"/>
      </patternFill>
    </fill>
    <fill>
      <patternFill patternType="solid">
        <fgColor theme="4" tint="0.39997558519241921"/>
        <bgColor indexed="64"/>
      </patternFill>
    </fill>
    <fill>
      <patternFill patternType="solid">
        <fgColor theme="4" tint="0.39997558519241921"/>
        <bgColor indexed="65"/>
      </patternFill>
    </fill>
    <fill>
      <patternFill patternType="solid">
        <fgColor theme="4" tint="-0.24994659260841701"/>
        <bgColor indexed="64"/>
      </patternFill>
    </fill>
    <fill>
      <patternFill patternType="solid">
        <fgColor theme="4" tint="0.79998168889431442"/>
        <bgColor indexed="65"/>
      </patternFill>
    </fill>
    <fill>
      <patternFill patternType="solid">
        <fgColor theme="6"/>
        <bgColor indexed="64"/>
      </patternFill>
    </fill>
    <fill>
      <patternFill patternType="solid">
        <fgColor rgb="FF0D3139"/>
        <bgColor indexed="64"/>
      </patternFill>
    </fill>
    <fill>
      <patternFill patternType="solid">
        <fgColor theme="2"/>
        <bgColor indexed="64"/>
      </patternFill>
    </fill>
    <fill>
      <patternFill patternType="solid">
        <fgColor rgb="FFD2EEF4"/>
        <bgColor indexed="64"/>
      </patternFill>
    </fill>
  </fills>
  <borders count="7">
    <border>
      <left/>
      <right/>
      <top/>
      <bottom/>
      <diagonal/>
    </border>
    <border>
      <left style="thin">
        <color theme="4"/>
      </left>
      <right style="thin">
        <color theme="4"/>
      </right>
      <top style="thin">
        <color theme="4"/>
      </top>
      <bottom style="thin">
        <color theme="4"/>
      </bottom>
      <diagonal/>
    </border>
    <border>
      <left/>
      <right/>
      <top/>
      <bottom style="thin">
        <color theme="4"/>
      </bottom>
      <diagonal/>
    </border>
    <border>
      <left style="thin">
        <color theme="2" tint="-0.499984740745262"/>
      </left>
      <right style="thin">
        <color theme="4"/>
      </right>
      <top style="thin">
        <color theme="4"/>
      </top>
      <bottom style="thin">
        <color theme="4"/>
      </bottom>
      <diagonal/>
    </border>
    <border>
      <left/>
      <right/>
      <top style="thick">
        <color theme="2"/>
      </top>
      <bottom/>
      <diagonal/>
    </border>
    <border>
      <left style="thin">
        <color theme="4"/>
      </left>
      <right style="thin">
        <color theme="4"/>
      </right>
      <top style="double">
        <color theme="4"/>
      </top>
      <bottom style="thin">
        <color theme="4"/>
      </bottom>
      <diagonal/>
    </border>
    <border>
      <left/>
      <right/>
      <top/>
      <bottom style="thick">
        <color theme="4" tint="0.59996337778862885"/>
      </bottom>
      <diagonal/>
    </border>
  </borders>
  <cellStyleXfs count="13">
    <xf numFmtId="0" fontId="0" fillId="0" borderId="0" applyNumberFormat="0" applyFill="0" applyBorder="0">
      <alignment vertical="top" wrapText="1"/>
    </xf>
    <xf numFmtId="0" fontId="14" fillId="0" borderId="0" applyNumberFormat="0" applyFill="0" applyBorder="0" applyAlignment="0" applyProtection="0"/>
    <xf numFmtId="0" fontId="11" fillId="0" borderId="0" applyNumberFormat="0" applyFill="0" applyBorder="0" applyProtection="0">
      <alignment vertical="center"/>
    </xf>
    <xf numFmtId="0" fontId="4" fillId="0" borderId="0" applyNumberFormat="0" applyFill="0" applyBorder="0" applyAlignment="0" applyProtection="0"/>
    <xf numFmtId="9" fontId="2" fillId="0" borderId="0" applyFont="0" applyFill="0" applyBorder="0" applyAlignment="0" applyProtection="0"/>
    <xf numFmtId="0" fontId="13" fillId="0" borderId="0" applyNumberFormat="0" applyFill="0" applyBorder="0" applyAlignment="0" applyProtection="0">
      <alignment vertical="top" wrapText="1"/>
    </xf>
    <xf numFmtId="0" fontId="6" fillId="5" borderId="6" applyNumberFormat="0" applyAlignment="0" applyProtection="0"/>
    <xf numFmtId="0" fontId="7" fillId="4" borderId="0" applyNumberFormat="0" applyBorder="0" applyAlignment="0" applyProtection="0"/>
    <xf numFmtId="0" fontId="10" fillId="0" borderId="0" applyFill="0" applyBorder="0" applyProtection="0">
      <alignment horizontal="left" vertical="center"/>
    </xf>
    <xf numFmtId="0" fontId="9" fillId="0" borderId="0" applyNumberFormat="0" applyFill="0" applyBorder="0" applyAlignment="0" applyProtection="0"/>
    <xf numFmtId="0" fontId="15" fillId="0" borderId="0" applyNumberFormat="0" applyFill="0" applyBorder="0" applyAlignment="0" applyProtection="0"/>
    <xf numFmtId="0" fontId="8" fillId="0" borderId="5" applyNumberFormat="0" applyAlignment="0" applyProtection="0"/>
    <xf numFmtId="0" fontId="16" fillId="0" borderId="0" applyFill="0" applyBorder="0" applyProtection="0">
      <alignment horizontal="left" vertical="center"/>
    </xf>
  </cellStyleXfs>
  <cellXfs count="100">
    <xf numFmtId="0" fontId="0" fillId="0" borderId="0" xfId="0">
      <alignment vertical="top" wrapText="1"/>
    </xf>
    <xf numFmtId="168" fontId="0" fillId="0" borderId="0" xfId="0" applyNumberFormat="1">
      <alignment vertical="top" wrapText="1"/>
    </xf>
    <xf numFmtId="0" fontId="2" fillId="0" borderId="0" xfId="0" applyFont="1">
      <alignment vertical="top" wrapText="1"/>
    </xf>
    <xf numFmtId="0" fontId="2" fillId="0" borderId="0" xfId="0" applyFont="1" applyAlignment="1">
      <alignment vertical="center"/>
    </xf>
    <xf numFmtId="170" fontId="0" fillId="0" borderId="0" xfId="0" applyNumberFormat="1" applyFill="1" applyBorder="1">
      <alignment vertical="top" wrapText="1"/>
    </xf>
    <xf numFmtId="0" fontId="0" fillId="0" borderId="0" xfId="0" applyNumberFormat="1" applyFill="1" applyBorder="1" applyAlignment="1">
      <alignment horizontal="left" vertical="center"/>
    </xf>
    <xf numFmtId="0" fontId="2" fillId="0" borderId="0" xfId="0" applyFont="1" applyBorder="1" applyAlignment="1">
      <alignment horizontal="left" vertical="center"/>
    </xf>
    <xf numFmtId="0" fontId="2" fillId="0" borderId="0" xfId="0" applyFont="1" applyAlignment="1">
      <alignment horizontal="left" indent="7"/>
    </xf>
    <xf numFmtId="0" fontId="2" fillId="0" borderId="0" xfId="0" applyFont="1" applyAlignment="1">
      <alignment wrapText="1"/>
    </xf>
    <xf numFmtId="0" fontId="5" fillId="0" borderId="2" xfId="0" applyFont="1" applyBorder="1" applyAlignment="1">
      <alignment horizontal="left" vertical="center"/>
    </xf>
    <xf numFmtId="0" fontId="3" fillId="0" borderId="0" xfId="0" applyNumberFormat="1" applyFont="1" applyAlignment="1">
      <alignment vertical="center"/>
    </xf>
    <xf numFmtId="0" fontId="0" fillId="0" borderId="0" xfId="0" applyNumberFormat="1" applyFill="1" applyBorder="1" applyAlignment="1">
      <alignment vertical="center"/>
    </xf>
    <xf numFmtId="0" fontId="0" fillId="0" borderId="0" xfId="0" applyNumberFormat="1">
      <alignment vertical="top" wrapText="1"/>
    </xf>
    <xf numFmtId="49" fontId="0" fillId="0" borderId="0" xfId="0" applyNumberFormat="1" applyAlignment="1">
      <alignment vertical="top"/>
    </xf>
    <xf numFmtId="0" fontId="0" fillId="0" borderId="0" xfId="0" applyAlignment="1">
      <alignment vertical="top"/>
    </xf>
    <xf numFmtId="169" fontId="0" fillId="0" borderId="0" xfId="0" applyNumberFormat="1" applyAlignment="1">
      <alignment vertical="top"/>
    </xf>
    <xf numFmtId="0" fontId="0" fillId="0" borderId="0" xfId="0" applyNumberFormat="1" applyAlignment="1">
      <alignment vertical="top"/>
    </xf>
    <xf numFmtId="0" fontId="16" fillId="0" borderId="0" xfId="12" applyFill="1" applyBorder="1" applyProtection="1">
      <alignment horizontal="left" vertical="center"/>
    </xf>
    <xf numFmtId="0" fontId="0" fillId="0" borderId="0" xfId="0" applyNumberFormat="1" applyFill="1" applyBorder="1" applyAlignment="1">
      <alignment horizontal="left" vertical="center" wrapText="1"/>
    </xf>
    <xf numFmtId="0" fontId="0" fillId="0" borderId="0" xfId="0" applyNumberFormat="1" applyFill="1" applyBorder="1" applyAlignment="1">
      <alignment vertical="center" wrapText="1"/>
    </xf>
    <xf numFmtId="10" fontId="0" fillId="0" borderId="0" xfId="4" applyNumberFormat="1" applyFont="1" applyFill="1" applyBorder="1" applyAlignment="1" applyProtection="1">
      <alignment vertical="center"/>
    </xf>
    <xf numFmtId="171" fontId="0" fillId="0" borderId="0" xfId="0" applyNumberFormat="1" applyFill="1" applyBorder="1" applyAlignment="1">
      <alignment horizontal="left" vertical="center" wrapText="1"/>
    </xf>
    <xf numFmtId="174" fontId="0" fillId="0" borderId="0" xfId="0" applyNumberFormat="1" applyFill="1" applyBorder="1" applyAlignment="1">
      <alignment vertical="center"/>
    </xf>
    <xf numFmtId="49" fontId="0" fillId="0" borderId="0" xfId="0" applyNumberFormat="1" applyFill="1" applyBorder="1" applyAlignment="1">
      <alignment vertical="center" wrapText="1"/>
    </xf>
    <xf numFmtId="164" fontId="0" fillId="0" borderId="0" xfId="0" applyNumberFormat="1" applyFill="1" applyBorder="1" applyAlignment="1">
      <alignment vertical="center" wrapText="1"/>
    </xf>
    <xf numFmtId="0" fontId="16" fillId="0" borderId="0" xfId="12" applyFill="1" applyBorder="1">
      <alignment horizontal="left" vertical="center"/>
    </xf>
    <xf numFmtId="49" fontId="0" fillId="0" borderId="0" xfId="0" applyNumberFormat="1" applyFill="1" applyBorder="1" applyAlignment="1">
      <alignment vertical="center"/>
    </xf>
    <xf numFmtId="0" fontId="2" fillId="0" borderId="0" xfId="0" applyFont="1" applyAlignment="1"/>
    <xf numFmtId="0" fontId="2" fillId="0" borderId="0" xfId="0" applyFont="1" applyAlignment="1">
      <alignment vertical="top"/>
    </xf>
    <xf numFmtId="0" fontId="12" fillId="0" borderId="0" xfId="0" applyFont="1" applyFill="1" applyBorder="1">
      <alignment vertical="top" wrapText="1"/>
    </xf>
    <xf numFmtId="0" fontId="12" fillId="0" borderId="0" xfId="0" applyNumberFormat="1" applyFont="1" applyFill="1" applyBorder="1">
      <alignment vertical="top" wrapText="1"/>
    </xf>
    <xf numFmtId="0" fontId="12" fillId="0" borderId="0" xfId="0" applyNumberFormat="1" applyFont="1" applyFill="1" applyBorder="1" applyAlignment="1">
      <alignment vertical="top"/>
    </xf>
    <xf numFmtId="0" fontId="12" fillId="0" borderId="0" xfId="0" applyFont="1" applyFill="1" applyBorder="1" applyAlignment="1">
      <alignment vertical="top"/>
    </xf>
    <xf numFmtId="0" fontId="12" fillId="0" borderId="0" xfId="0" applyFont="1" applyFill="1" applyBorder="1" applyAlignment="1">
      <alignment horizontal="left"/>
    </xf>
    <xf numFmtId="170" fontId="0" fillId="0" borderId="0" xfId="0" applyNumberFormat="1" applyFill="1" applyBorder="1" applyAlignment="1">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left" vertical="center"/>
    </xf>
    <xf numFmtId="0" fontId="0" fillId="0" borderId="0" xfId="0" applyFill="1" applyBorder="1">
      <alignment vertical="top" wrapText="1"/>
    </xf>
    <xf numFmtId="0" fontId="6" fillId="7" borderId="6" xfId="6" applyFill="1" applyAlignment="1" applyProtection="1">
      <alignment vertical="top" wrapText="1"/>
    </xf>
    <xf numFmtId="0" fontId="6" fillId="2" borderId="6" xfId="6" applyFill="1" applyAlignment="1" applyProtection="1">
      <alignment vertical="top"/>
    </xf>
    <xf numFmtId="0" fontId="7" fillId="2" borderId="0" xfId="7" applyFill="1" applyAlignment="1" applyProtection="1">
      <alignment vertical="top"/>
    </xf>
    <xf numFmtId="0" fontId="17" fillId="8" borderId="0" xfId="7" applyFont="1" applyFill="1" applyAlignment="1" applyProtection="1">
      <alignment vertical="top" wrapText="1"/>
    </xf>
    <xf numFmtId="0" fontId="19" fillId="0" borderId="0" xfId="0" applyFont="1" applyAlignment="1">
      <alignment horizontal="left"/>
    </xf>
    <xf numFmtId="0" fontId="20" fillId="0" borderId="0" xfId="0" applyFont="1" applyAlignment="1">
      <alignment wrapText="1"/>
    </xf>
    <xf numFmtId="0" fontId="20" fillId="0" borderId="0" xfId="0" applyNumberFormat="1" applyFont="1" applyAlignment="1" applyProtection="1">
      <alignment wrapText="1"/>
      <protection locked="0"/>
    </xf>
    <xf numFmtId="0" fontId="19" fillId="0" borderId="0" xfId="0" applyFont="1" applyAlignment="1">
      <alignment wrapText="1"/>
    </xf>
    <xf numFmtId="0" fontId="21" fillId="0" borderId="0" xfId="0" applyFont="1" applyAlignment="1">
      <alignment wrapText="1"/>
    </xf>
    <xf numFmtId="0" fontId="22" fillId="0" borderId="2" xfId="2" applyFont="1" applyBorder="1" applyAlignment="1" applyProtection="1">
      <alignment horizontal="left" vertical="center"/>
    </xf>
    <xf numFmtId="171" fontId="25" fillId="2" borderId="0" xfId="0" applyNumberFormat="1" applyFont="1" applyFill="1" applyBorder="1" applyAlignment="1">
      <alignment horizontal="left" vertical="center"/>
    </xf>
    <xf numFmtId="170" fontId="25" fillId="2" borderId="0" xfId="0" applyNumberFormat="1" applyFont="1" applyFill="1" applyBorder="1" applyAlignment="1">
      <alignment horizontal="left" vertical="center"/>
    </xf>
    <xf numFmtId="173" fontId="25" fillId="2" borderId="0" xfId="0" applyNumberFormat="1" applyFont="1" applyFill="1" applyBorder="1" applyAlignment="1">
      <alignment horizontal="right" vertical="center"/>
    </xf>
    <xf numFmtId="165" fontId="25" fillId="2" borderId="0" xfId="0" applyNumberFormat="1" applyFont="1" applyFill="1" applyBorder="1" applyAlignment="1">
      <alignment horizontal="center" vertical="center"/>
    </xf>
    <xf numFmtId="166" fontId="25" fillId="2" borderId="0" xfId="0" applyNumberFormat="1" applyFont="1" applyFill="1" applyBorder="1" applyAlignment="1">
      <alignment horizontal="center" vertical="center"/>
    </xf>
    <xf numFmtId="166" fontId="25" fillId="0" borderId="0" xfId="0" applyNumberFormat="1" applyFont="1" applyFill="1" applyBorder="1" applyAlignment="1">
      <alignment horizontal="right" vertical="center"/>
    </xf>
    <xf numFmtId="167" fontId="23" fillId="0" borderId="1" xfId="0" applyNumberFormat="1" applyFont="1" applyFill="1" applyBorder="1" applyAlignment="1">
      <alignment horizontal="right" vertical="top" wrapText="1"/>
    </xf>
    <xf numFmtId="172" fontId="23" fillId="0" borderId="1" xfId="0" applyNumberFormat="1" applyFont="1" applyFill="1" applyBorder="1">
      <alignment vertical="top" wrapText="1"/>
    </xf>
    <xf numFmtId="166" fontId="23" fillId="0" borderId="1" xfId="0" applyNumberFormat="1" applyFont="1" applyFill="1" applyBorder="1">
      <alignment vertical="top" wrapText="1"/>
    </xf>
    <xf numFmtId="167" fontId="23" fillId="0" borderId="3" xfId="0" applyNumberFormat="1" applyFont="1" applyFill="1" applyBorder="1" applyAlignment="1">
      <alignment horizontal="right" vertical="top" wrapText="1"/>
    </xf>
    <xf numFmtId="167" fontId="24" fillId="3" borderId="5" xfId="11" applyNumberFormat="1" applyFont="1" applyFill="1" applyAlignment="1" applyProtection="1">
      <alignment horizontal="right" vertical="center"/>
    </xf>
    <xf numFmtId="0" fontId="10" fillId="7" borderId="0" xfId="8" applyFill="1" applyBorder="1" applyProtection="1">
      <alignment horizontal="left" vertical="center"/>
    </xf>
    <xf numFmtId="0" fontId="15" fillId="2" borderId="0" xfId="10" applyFill="1" applyAlignment="1">
      <alignment vertical="top" wrapText="1"/>
    </xf>
    <xf numFmtId="0" fontId="15" fillId="9" borderId="0" xfId="10" applyFill="1" applyAlignment="1" applyProtection="1">
      <alignment vertical="center"/>
    </xf>
    <xf numFmtId="0" fontId="15" fillId="2" borderId="0" xfId="10" applyFill="1" applyAlignment="1" applyProtection="1">
      <alignment vertical="center"/>
    </xf>
    <xf numFmtId="0" fontId="15" fillId="10" borderId="0" xfId="10" applyFill="1" applyAlignment="1">
      <alignment vertical="top" wrapText="1"/>
    </xf>
    <xf numFmtId="0" fontId="2" fillId="10" borderId="0" xfId="0" applyFont="1" applyFill="1" applyAlignment="1">
      <alignment vertical="center"/>
    </xf>
    <xf numFmtId="0" fontId="26" fillId="7" borderId="0" xfId="2" applyFont="1" applyFill="1" applyProtection="1">
      <alignment vertical="center"/>
    </xf>
    <xf numFmtId="0" fontId="17" fillId="7" borderId="0" xfId="0" applyNumberFormat="1" applyFont="1" applyFill="1">
      <alignment vertical="top" wrapText="1"/>
    </xf>
    <xf numFmtId="0" fontId="17" fillId="7" borderId="0" xfId="0" applyNumberFormat="1" applyFont="1" applyFill="1" applyAlignment="1">
      <alignment vertical="top"/>
    </xf>
    <xf numFmtId="49" fontId="17" fillId="7" borderId="0" xfId="0" applyNumberFormat="1" applyFont="1" applyFill="1" applyAlignment="1">
      <alignment vertical="top"/>
    </xf>
    <xf numFmtId="0" fontId="17" fillId="7" borderId="0" xfId="0" applyFont="1" applyFill="1" applyAlignment="1">
      <alignment vertical="top"/>
    </xf>
    <xf numFmtId="169" fontId="17" fillId="7" borderId="0" xfId="0" applyNumberFormat="1" applyFont="1" applyFill="1" applyAlignment="1">
      <alignment vertical="top"/>
    </xf>
    <xf numFmtId="0" fontId="17" fillId="7" borderId="0" xfId="0" applyFont="1" applyFill="1">
      <alignment vertical="top" wrapText="1"/>
    </xf>
    <xf numFmtId="168" fontId="17" fillId="7" borderId="0" xfId="0" applyNumberFormat="1" applyFont="1" applyFill="1">
      <alignment vertical="top" wrapText="1"/>
    </xf>
    <xf numFmtId="0" fontId="6" fillId="7" borderId="6" xfId="6" applyFill="1" applyAlignment="1" applyProtection="1">
      <alignment horizontal="left" vertical="center" indent="2"/>
    </xf>
    <xf numFmtId="0" fontId="6" fillId="7" borderId="6" xfId="6" applyFill="1" applyAlignment="1" applyProtection="1">
      <alignment vertical="center"/>
    </xf>
    <xf numFmtId="0" fontId="23" fillId="0" borderId="0" xfId="0" applyFont="1">
      <alignment vertical="top" wrapText="1"/>
    </xf>
    <xf numFmtId="0" fontId="23" fillId="0" borderId="0" xfId="0" quotePrefix="1" applyFont="1">
      <alignment vertical="top" wrapText="1"/>
    </xf>
    <xf numFmtId="0" fontId="27" fillId="0" borderId="0" xfId="0" applyFont="1" applyAlignment="1">
      <alignment horizontal="right" vertical="top"/>
    </xf>
    <xf numFmtId="0" fontId="29" fillId="7" borderId="0" xfId="3" applyFont="1" applyFill="1" applyAlignment="1">
      <alignment vertical="top"/>
    </xf>
    <xf numFmtId="0" fontId="30" fillId="7" borderId="0" xfId="0" applyFont="1" applyFill="1">
      <alignment vertical="top" wrapText="1"/>
    </xf>
    <xf numFmtId="0" fontId="30" fillId="7" borderId="0" xfId="0" applyFont="1" applyFill="1" applyAlignment="1">
      <alignment vertical="top"/>
    </xf>
    <xf numFmtId="176" fontId="25" fillId="0" borderId="0" xfId="0" applyNumberFormat="1" applyFont="1" applyFill="1" applyBorder="1" applyAlignment="1">
      <alignment horizontal="right" vertical="center"/>
    </xf>
    <xf numFmtId="0" fontId="23" fillId="0" borderId="0" xfId="0" applyFont="1">
      <alignment vertical="top" wrapText="1"/>
    </xf>
    <xf numFmtId="0" fontId="28" fillId="7" borderId="0" xfId="2" applyFont="1" applyFill="1">
      <alignment vertical="center"/>
    </xf>
    <xf numFmtId="0" fontId="23" fillId="0" borderId="0" xfId="0" quotePrefix="1" applyFont="1">
      <alignment vertical="top" wrapText="1"/>
    </xf>
    <xf numFmtId="0" fontId="15" fillId="6" borderId="0" xfId="10" applyFill="1" applyAlignment="1">
      <alignment horizontal="center" vertical="top" wrapText="1"/>
    </xf>
    <xf numFmtId="0" fontId="6" fillId="7" borderId="6" xfId="6" applyFill="1" applyAlignment="1" applyProtection="1">
      <alignment horizontal="center" vertical="center"/>
    </xf>
    <xf numFmtId="0" fontId="19" fillId="0" borderId="0" xfId="0" applyFont="1" applyAlignment="1">
      <alignment horizontal="left"/>
    </xf>
    <xf numFmtId="0" fontId="18" fillId="8" borderId="4" xfId="7" applyFont="1" applyFill="1" applyBorder="1" applyAlignment="1">
      <alignment horizontal="left" wrapText="1"/>
    </xf>
    <xf numFmtId="0" fontId="18" fillId="8" borderId="0" xfId="7" applyFont="1" applyFill="1" applyAlignment="1">
      <alignment horizontal="left" vertical="top" wrapText="1"/>
    </xf>
    <xf numFmtId="0" fontId="18" fillId="8" borderId="4" xfId="7" applyFont="1" applyFill="1" applyBorder="1" applyAlignment="1">
      <alignment wrapText="1"/>
    </xf>
    <xf numFmtId="0" fontId="18" fillId="8" borderId="0" xfId="7" applyFont="1" applyFill="1" applyAlignment="1">
      <alignment vertical="top" wrapText="1"/>
    </xf>
    <xf numFmtId="0" fontId="18" fillId="8" borderId="4" xfId="7" applyFont="1" applyFill="1" applyBorder="1" applyAlignment="1">
      <alignment horizontal="left" wrapText="1" indent="2"/>
    </xf>
    <xf numFmtId="0" fontId="18" fillId="8" borderId="0" xfId="7" applyFont="1" applyFill="1" applyAlignment="1">
      <alignment horizontal="left" vertical="top" wrapText="1" indent="2"/>
    </xf>
    <xf numFmtId="178" fontId="20" fillId="0" borderId="0" xfId="0" applyNumberFormat="1" applyFont="1" applyAlignment="1">
      <alignment horizontal="left" wrapText="1"/>
    </xf>
    <xf numFmtId="179" fontId="23" fillId="0" borderId="1" xfId="0" applyNumberFormat="1" applyFont="1" applyFill="1" applyBorder="1">
      <alignment vertical="top" wrapText="1"/>
    </xf>
    <xf numFmtId="179" fontId="24" fillId="3" borderId="5" xfId="11" applyNumberFormat="1" applyFont="1" applyFill="1" applyAlignment="1" applyProtection="1">
      <alignment horizontal="right" vertical="center"/>
    </xf>
    <xf numFmtId="178" fontId="0" fillId="0" borderId="0" xfId="0" applyNumberFormat="1" applyFill="1" applyBorder="1" applyAlignment="1">
      <alignment horizontal="center" vertical="center"/>
    </xf>
    <xf numFmtId="179" fontId="0" fillId="0" borderId="0" xfId="0" applyNumberFormat="1" applyFill="1" applyBorder="1" applyAlignment="1">
      <alignment vertical="center" wrapText="1"/>
    </xf>
  </cellXfs>
  <cellStyles count="13">
    <cellStyle name="60% - Énfasis1" xfId="7" builtinId="32" customBuiltin="1"/>
    <cellStyle name="Encabezado 1" xfId="2" builtinId="16" customBuiltin="1"/>
    <cellStyle name="Encabezado 4" xfId="12" builtinId="19" customBuiltin="1"/>
    <cellStyle name="Hipervínculo" xfId="1" builtinId="8" customBuiltin="1"/>
    <cellStyle name="Hipervínculo visitado" xfId="5" builtinId="9" customBuiltin="1"/>
    <cellStyle name="Normal" xfId="0" builtinId="0" customBuiltin="1"/>
    <cellStyle name="Porcentaje" xfId="4" builtinId="5"/>
    <cellStyle name="Texto de advertencia" xfId="9" builtinId="11" customBuiltin="1"/>
    <cellStyle name="Texto explicativo" xfId="10" builtinId="53" customBuiltin="1"/>
    <cellStyle name="Título" xfId="6" builtinId="15" customBuiltin="1"/>
    <cellStyle name="Título 2" xfId="3" builtinId="17" customBuiltin="1"/>
    <cellStyle name="Título 3" xfId="8" builtinId="18" customBuiltin="1"/>
    <cellStyle name="Total" xfId="11" builtinId="25" customBuiltin="1"/>
  </cellStyles>
  <dxfs count="75">
    <dxf>
      <numFmt numFmtId="179" formatCode="#,##0.00\ [$€-816]"/>
      <alignment horizontal="general" vertical="center" textRotation="0" indent="0" justifyLastLine="0" shrinkToFit="0" readingOrder="0"/>
    </dxf>
    <dxf>
      <numFmt numFmtId="179" formatCode="#,##0.00\ [$€-816]"/>
      <alignment horizontal="general" vertical="center" textRotation="0" indent="0" justifyLastLine="0" shrinkToFit="0" readingOrder="0"/>
    </dxf>
    <dxf>
      <numFmt numFmtId="179" formatCode="#,##0.00\ [$€-816]"/>
      <alignment horizontal="general" vertical="center" textRotation="0" indent="0" justifyLastLine="0" shrinkToFit="0" readingOrder="0"/>
    </dxf>
    <dxf>
      <numFmt numFmtId="179" formatCode="#,##0.00\ [$€-816]"/>
      <alignment horizontal="general" vertical="center" textRotation="0" indent="0" justifyLastLine="0" shrinkToFit="0" readingOrder="0"/>
    </dxf>
    <dxf>
      <numFmt numFmtId="179" formatCode="#,##0.00\ [$€-816]"/>
      <alignment horizontal="general" vertical="center" textRotation="0" indent="0" justifyLastLine="0" shrinkToFit="0" readingOrder="0"/>
    </dxf>
    <dxf>
      <numFmt numFmtId="179" formatCode="#,##0.00\ [$€-816]"/>
      <alignment horizontal="general" vertical="center" textRotation="0" indent="0" justifyLastLine="0" shrinkToFit="0" readingOrder="0"/>
    </dxf>
    <dxf>
      <numFmt numFmtId="179" formatCode="#,##0.00\ [$€-816]"/>
      <alignment horizontal="general" vertical="center" textRotation="0" indent="0" justifyLastLine="0" shrinkToFit="0" readingOrder="0"/>
    </dxf>
    <dxf>
      <fill>
        <patternFill patternType="none">
          <fgColor indexed="64"/>
          <bgColor indexed="65"/>
        </patternFill>
      </fill>
      <border diagonalUp="0" diagonalDown="0" outline="0">
        <left/>
        <right/>
        <top/>
        <bottom/>
      </border>
    </dxf>
    <dxf>
      <numFmt numFmtId="176" formatCode="#,##0.00\ [$€-410]"/>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numFmt numFmtId="176" formatCode="#,##0.00\ [$€-410]"/>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numFmt numFmtId="176" formatCode="#,##0.00\ [$€-410]"/>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numFmt numFmtId="176" formatCode="#,##0.00\ [$€-410]"/>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right/>
        <top/>
        <bottom/>
      </border>
    </dxf>
    <dxf>
      <fill>
        <patternFill patternType="none">
          <fgColor indexed="64"/>
          <bgColor indexed="65"/>
        </patternFill>
      </fill>
      <alignment horizontal="left" vertical="center" textRotation="0" wrapText="0" indent="0" justifyLastLine="0" shrinkToFit="0" readingOrder="0"/>
      <border diagonalUp="0" diagonalDown="0" outline="0">
        <left/>
        <right/>
        <top/>
        <bottom/>
      </border>
    </dxf>
    <dxf>
      <fill>
        <patternFill patternType="none">
          <fgColor indexed="64"/>
          <bgColor indexed="65"/>
        </patternFill>
      </fill>
      <alignment horizontal="center" vertical="center" textRotation="0" wrapText="0" indent="0" justifyLastLine="0" shrinkToFit="0" readingOrder="0"/>
      <border diagonalUp="0" diagonalDown="0" outline="0">
        <left/>
        <right/>
        <top/>
        <bottom/>
      </border>
    </dxf>
    <dxf>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numFmt numFmtId="178" formatCode="[$-816]d\ &quot;de&quot;\ mmmm\ &quot;de&quot;\ yyyy;@"/>
      <alignment horizontal="center" vertical="center" textRotation="0" indent="0" justifyLastLine="0" shrinkToFit="0" readingOrder="0"/>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alignment horizontal="lef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alignment horizontal="lef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numFmt numFmtId="0" formatCode="General"/>
      <fill>
        <patternFill patternType="none">
          <fgColor indexed="64"/>
          <bgColor indexed="65"/>
        </patternFill>
      </fill>
      <border diagonalUp="0" diagonalDown="0" outline="0">
        <left/>
        <right/>
        <top/>
        <bottom/>
      </border>
    </dxf>
    <dxf>
      <numFmt numFmtId="170" formatCode="_)@\ \ "/>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tint="4.9989318521683403E-2"/>
        <name val="Calibri"/>
        <family val="2"/>
        <scheme val="minor"/>
      </font>
      <fill>
        <patternFill patternType="none">
          <fgColor indexed="64"/>
          <bgColor indexed="65"/>
        </patternFill>
      </fill>
      <border diagonalUp="0" diagonalDown="0" outline="0">
        <left/>
        <right/>
        <top/>
        <bottom/>
      </border>
    </dxf>
    <dxf>
      <font>
        <color rgb="FFFF0000"/>
      </font>
    </dxf>
    <dxf>
      <font>
        <color rgb="FFFF0000"/>
      </font>
    </dxf>
    <dxf>
      <font>
        <color rgb="FFFF0000"/>
      </font>
    </dxf>
    <dxf>
      <font>
        <color rgb="FFFF0000"/>
      </font>
    </dxf>
    <dxf>
      <fill>
        <patternFill>
          <bgColor theme="4" tint="0.39994506668294322"/>
        </patternFill>
      </fill>
    </dxf>
    <dxf>
      <fill>
        <patternFill>
          <bgColor theme="4" tint="0.59996337778862885"/>
        </patternFill>
      </fill>
    </dxf>
    <dxf>
      <fill>
        <patternFill>
          <bgColor theme="4" tint="0.59996337778862885"/>
        </patternFill>
      </fill>
    </dxf>
    <dxf>
      <fill>
        <patternFill>
          <bgColor theme="4" tint="0.39994506668294322"/>
        </patternFill>
      </fill>
    </dxf>
    <dxf>
      <fill>
        <patternFill>
          <bgColor theme="4" tint="0.79998168889431442"/>
        </patternFill>
      </fill>
    </dxf>
    <dxf>
      <numFmt numFmtId="164" formatCode="_(* #,##0_);_(* \(#,##0\);_(* &quot;-&quot;_);_(@_)"/>
      <alignment horizontal="general"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alignment horizontal="general" vertical="center" textRotation="0" indent="0" justifyLastLine="0" shrinkToFit="0" readingOrder="0"/>
    </dxf>
    <dxf>
      <numFmt numFmtId="14" formatCode="0.00%"/>
      <alignment horizontal="general"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numFmt numFmtId="30" formatCode="@"/>
      <alignment horizontal="general" vertical="center" textRotation="0" indent="0" justifyLastLine="0" shrinkToFit="0" readingOrder="0"/>
    </dxf>
    <dxf>
      <font>
        <strike val="0"/>
        <outline val="0"/>
        <shadow val="0"/>
        <u val="none"/>
        <vertAlign val="baseline"/>
        <sz val="11"/>
        <color theme="1" tint="4.9989318521683403E-2"/>
        <name val="Calibri"/>
        <scheme val="minor"/>
      </font>
    </dxf>
    <dxf>
      <alignment vertical="center" textRotation="0" indent="0" justifyLastLine="0" shrinkToFit="0" readingOrder="0"/>
    </dxf>
    <dxf>
      <numFmt numFmtId="30" formatCode="@"/>
      <alignment vertical="center" textRotation="0" indent="0" justifyLastLine="0" shrinkToFit="0" readingOrder="0"/>
    </dxf>
    <dxf>
      <numFmt numFmtId="174" formatCode="[&lt;=9999999]###\-####;\(###\)\ ###\-####"/>
      <alignment vertical="center" textRotation="0" indent="0" justifyLastLine="0" shrinkToFit="0" readingOrder="0"/>
    </dxf>
    <dxf>
      <numFmt numFmtId="0" formatCode="General"/>
      <alignment horizontal="left" vertical="center" textRotation="0" wrapText="0" indent="0" justifyLastLine="0" shrinkToFit="0" readingOrder="0"/>
    </dxf>
    <dxf>
      <alignment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alignment vertical="center" textRotation="0" indent="0" justifyLastLine="0" shrinkToFit="0" readingOrder="0"/>
    </dxf>
    <dxf>
      <numFmt numFmtId="171" formatCode="_)#;_)#;_)#;_)@"/>
      <alignment horizontal="left" vertical="center" textRotation="0" indent="0" justifyLastLine="0" shrinkToFit="0" readingOrder="0"/>
    </dxf>
    <dxf>
      <numFmt numFmtId="170" formatCode="_)@\ \ "/>
    </dxf>
    <dxf>
      <font>
        <strike val="0"/>
        <outline val="0"/>
        <shadow val="0"/>
        <u val="none"/>
        <vertAlign val="baseline"/>
        <sz val="10"/>
        <color theme="2" tint="-0.749961851863155"/>
        <name val="ADLaM Display"/>
        <scheme val="none"/>
      </font>
      <fill>
        <patternFill patternType="none">
          <fgColor indexed="64"/>
          <bgColor auto="1"/>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ont>
        <strike val="0"/>
        <outline val="0"/>
        <shadow val="0"/>
        <u val="none"/>
        <vertAlign val="baseline"/>
        <sz val="10"/>
        <color theme="2" tint="-0.749961851863155"/>
        <name val="ADLaM Display"/>
        <scheme val="none"/>
      </font>
      <fill>
        <patternFill patternType="solid">
          <fgColor indexed="64"/>
          <bgColor theme="0"/>
        </patternFill>
      </fill>
    </dxf>
    <dxf>
      <fill>
        <patternFill patternType="solid">
          <fgColor indexed="64"/>
          <bgColor theme="6"/>
        </patternFill>
      </fill>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val="0"/>
        <i val="0"/>
        <color theme="1" tint="4.9989318521683403E-2"/>
      </font>
    </dxf>
    <dxf>
      <font>
        <b/>
        <color theme="4" tint="-0.249977111117893"/>
      </font>
    </dxf>
    <dxf>
      <font>
        <b/>
        <i val="0"/>
        <color theme="4" tint="-0.499984740745262"/>
      </font>
      <border>
        <left style="thin">
          <color theme="4"/>
        </left>
        <right style="thin">
          <color theme="4"/>
        </right>
        <top style="double">
          <color theme="4"/>
        </top>
        <bottom style="thin">
          <color theme="4"/>
        </bottom>
      </border>
    </dxf>
    <dxf>
      <font>
        <b val="0"/>
        <i val="0"/>
        <color theme="4" tint="-0.24994659260841701"/>
      </font>
      <border>
        <left style="thin">
          <color theme="4"/>
        </left>
        <right style="thin">
          <color theme="4"/>
        </right>
        <top style="thin">
          <color theme="4"/>
        </top>
        <vertical/>
        <horizontal/>
      </border>
    </dxf>
    <dxf>
      <font>
        <b val="0"/>
        <i val="0"/>
        <color theme="3"/>
      </font>
      <border>
        <left style="thin">
          <color theme="4"/>
        </left>
        <right style="thin">
          <color theme="4"/>
        </right>
        <top style="thin">
          <color theme="4"/>
        </top>
        <bottom style="thin">
          <color theme="4"/>
        </bottom>
        <vertical style="thin">
          <color theme="4"/>
        </vertical>
        <horizontal style="thin">
          <color theme="4"/>
        </horizontal>
      </border>
    </dxf>
  </dxfs>
  <tableStyles count="1" defaultTableStyle="Sales Invoice Table" defaultPivotStyle="PivotStyleLight16">
    <tableStyle name="Sales Invoice Table" pivot="0" count="7" xr9:uid="{00000000-0011-0000-FFFF-FFFF00000000}">
      <tableStyleElement type="wholeTable" dxfId="74"/>
      <tableStyleElement type="headerRow" dxfId="73"/>
      <tableStyleElement type="totalRow" dxfId="72"/>
      <tableStyleElement type="firstColumn" dxfId="71"/>
      <tableStyleElement type="lastColumn" dxfId="70"/>
      <tableStyleElement type="firstRowStripe" dxfId="69"/>
      <tableStyleElement type="firstColumnStripe" dxfId="68"/>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D8E4E8"/>
      <rgbColor rgb="00CC99FF"/>
      <rgbColor rgb="00EAEAEA"/>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2EEF4"/>
      <color rgb="FF0D313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7</xdr:col>
      <xdr:colOff>106680</xdr:colOff>
      <xdr:row>1</xdr:row>
      <xdr:rowOff>281940</xdr:rowOff>
    </xdr:from>
    <xdr:to>
      <xdr:col>15</xdr:col>
      <xdr:colOff>411480</xdr:colOff>
      <xdr:row>5</xdr:row>
      <xdr:rowOff>114300</xdr:rowOff>
    </xdr:to>
    <xdr:sp macro="" textlink="">
      <xdr:nvSpPr>
        <xdr:cNvPr id="4" name="Arrow: Left 3">
          <a:extLst>
            <a:ext uri="{FF2B5EF4-FFF2-40B4-BE49-F238E27FC236}">
              <a16:creationId xmlns:a16="http://schemas.microsoft.com/office/drawing/2014/main" id="{C39D2966-DCD8-ECE3-E88A-DABD9AB82AD7}"/>
            </a:ext>
          </a:extLst>
        </xdr:cNvPr>
        <xdr:cNvSpPr/>
      </xdr:nvSpPr>
      <xdr:spPr>
        <a:xfrm>
          <a:off x="7863840" y="1013460"/>
          <a:ext cx="4320540" cy="99822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9</xdr:col>
      <xdr:colOff>342900</xdr:colOff>
      <xdr:row>3</xdr:row>
      <xdr:rowOff>30480</xdr:rowOff>
    </xdr:from>
    <xdr:to>
      <xdr:col>15</xdr:col>
      <xdr:colOff>267014</xdr:colOff>
      <xdr:row>4</xdr:row>
      <xdr:rowOff>18313</xdr:rowOff>
    </xdr:to>
    <xdr:pic>
      <xdr:nvPicPr>
        <xdr:cNvPr id="5" name="Picture 4">
          <a:extLst>
            <a:ext uri="{FF2B5EF4-FFF2-40B4-BE49-F238E27FC236}">
              <a16:creationId xmlns:a16="http://schemas.microsoft.com/office/drawing/2014/main" id="{24643CC1-19A6-2956-94B2-9E6ABD41A63C}"/>
            </a:ext>
          </a:extLst>
        </xdr:cNvPr>
        <xdr:cNvPicPr>
          <a:picLocks noChangeAspect="1"/>
        </xdr:cNvPicPr>
      </xdr:nvPicPr>
      <xdr:blipFill>
        <a:blip xmlns:r="http://schemas.openxmlformats.org/officeDocument/2006/relationships" r:embed="rId1"/>
        <a:stretch>
          <a:fillRect/>
        </a:stretch>
      </xdr:blipFill>
      <xdr:spPr>
        <a:xfrm>
          <a:off x="9351433" y="1368213"/>
          <a:ext cx="3632514" cy="292633"/>
        </a:xfrm>
        <a:prstGeom prst="rect">
          <a:avLst/>
        </a:prstGeom>
        <a:solidFill>
          <a:schemeClr val="accent3"/>
        </a:solidFill>
      </xdr:spPr>
    </xdr:pic>
    <xdr:clientData/>
  </xdr:twoCellAnchor>
  <xdr:twoCellAnchor>
    <xdr:from>
      <xdr:col>9</xdr:col>
      <xdr:colOff>91440</xdr:colOff>
      <xdr:row>7</xdr:row>
      <xdr:rowOff>15240</xdr:rowOff>
    </xdr:from>
    <xdr:to>
      <xdr:col>15</xdr:col>
      <xdr:colOff>472440</xdr:colOff>
      <xdr:row>13</xdr:row>
      <xdr:rowOff>30480</xdr:rowOff>
    </xdr:to>
    <xdr:sp macro="" textlink="">
      <xdr:nvSpPr>
        <xdr:cNvPr id="7" name="Flowchart: Alternate Process 6">
          <a:extLst>
            <a:ext uri="{FF2B5EF4-FFF2-40B4-BE49-F238E27FC236}">
              <a16:creationId xmlns:a16="http://schemas.microsoft.com/office/drawing/2014/main" id="{9BC23129-97AE-C94F-CF10-3B903A9CCF62}"/>
            </a:ext>
          </a:extLst>
        </xdr:cNvPr>
        <xdr:cNvSpPr/>
      </xdr:nvSpPr>
      <xdr:spPr>
        <a:xfrm>
          <a:off x="8161020" y="2720340"/>
          <a:ext cx="4084320" cy="2575560"/>
        </a:xfrm>
        <a:prstGeom prst="flowChartAlternateProcess">
          <a:avLst/>
        </a:prstGeom>
        <a:solidFill>
          <a:schemeClr val="accent1"/>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endParaRPr lang="en-US" sz="1100" b="1">
            <a:solidFill>
              <a:schemeClr val="lt1"/>
            </a:solidFill>
            <a:effectLst/>
            <a:latin typeface="+mn-lt"/>
            <a:ea typeface="+mn-ea"/>
            <a:cs typeface="+mn-cs"/>
          </a:endParaRPr>
        </a:p>
        <a:p>
          <a:endParaRPr lang="en-US" sz="1100" b="1">
            <a:solidFill>
              <a:schemeClr val="lt1"/>
            </a:solidFill>
            <a:effectLst/>
            <a:latin typeface="+mn-lt"/>
            <a:ea typeface="+mn-ea"/>
            <a:cs typeface="+mn-cs"/>
          </a:endParaRPr>
        </a:p>
        <a:p>
          <a:r>
            <a:rPr lang="es-MX" sz="1600" b="0" i="0">
              <a:solidFill>
                <a:schemeClr val="lt1"/>
              </a:solidFill>
              <a:effectLst/>
              <a:latin typeface="+mn-lt"/>
              <a:ea typeface="+mn-ea"/>
              <a:cs typeface="+mn-cs"/>
            </a:rPr>
            <a:t>DICA: Esta folha de exercícios está em modo protegido. Só pode selecionar a 'Fatura #'. Para desativar esta folha de cálculo, consulte a folha 'Como usar o Bill Tracker'. Depois de desproteger esta folha, para apagar esta nota, clique na borda para a selecionar e depois pressione Eliminar.</a:t>
          </a:r>
          <a:br>
            <a:rPr lang="it-IT" sz="1600" b="0" i="0">
              <a:solidFill>
                <a:schemeClr val="lt1"/>
              </a:solidFill>
              <a:effectLst/>
              <a:latin typeface="+mn-lt"/>
              <a:ea typeface="+mn-ea"/>
              <a:cs typeface="+mn-cs"/>
            </a:rPr>
          </a:br>
          <a:endParaRPr lang="en-US" sz="1600"/>
        </a:p>
      </xdr:txBody>
    </xdr:sp>
    <xdr:clientData/>
  </xdr:two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ProjectInvoice" displayName="ProjectInvoice" ref="B8:G23" totalsRowShown="0" headerRowDxfId="67" dataDxfId="66">
  <autoFilter ref="B8:G23" xr:uid="{00000000-0009-0000-0100-000004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000-000001000000}" name="Item #" dataDxfId="65"/>
    <tableColumn id="2" xr3:uid="{00000000-0010-0000-0000-000002000000}" name="Description" dataDxfId="64"/>
    <tableColumn id="7" xr3:uid="{00000000-0010-0000-0000-000007000000}" name="Qty" dataDxfId="63"/>
    <tableColumn id="8" xr3:uid="{00000000-0010-0000-0000-000008000000}" name="Unit Price" dataDxfId="62"/>
    <tableColumn id="10" xr3:uid="{00000000-0010-0000-0000-00000A000000}" name="Discount" dataDxfId="61"/>
    <tableColumn id="11" xr3:uid="{00000000-0010-0000-0000-00000B000000}" name="Price" dataDxfId="60">
      <calculatedColumnFormula>IFERROR((D9*E9)-F9,"")</calculatedColumnFormula>
    </tableColumn>
  </tableColumns>
  <tableStyleInfo name="TableStyleMedium7" showFirstColumn="0" showLastColumn="1" showRowStripes="1" showColumnStripes="0"/>
  <extLst>
    <ext xmlns:x14="http://schemas.microsoft.com/office/spreadsheetml/2009/9/main" uri="{504A1905-F514-4f6f-8877-14C23A59335A}">
      <x14:table altTextSummary="Invoice list with item #, description, quantity, unit price, discount and price"/>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CustomerList" displayName="CustomerList" ref="B2:L5" totalsRowCount="1">
  <autoFilter ref="B2:L4" xr:uid="{00000000-0009-0000-0100-000001000000}"/>
  <tableColumns count="11">
    <tableColumn id="9" xr3:uid="{00000000-0010-0000-0100-000009000000}" name="Lookup" totalsRowLabel="Total" dataDxfId="59" totalsRowDxfId="28">
      <calculatedColumnFormula>C3&amp; " - "&amp;D3</calculatedColumnFormula>
    </tableColumn>
    <tableColumn id="1" xr3:uid="{00000000-0010-0000-0100-000001000000}" name="Empresa #" totalsRowLabel=" Total de clientes: 2  " dataDxfId="58" totalsRowDxfId="27"/>
    <tableColumn id="2" xr3:uid="{00000000-0010-0000-0100-000002000000}" name="Nome da empresa" dataDxfId="57" totalsRowDxfId="26"/>
    <tableColumn id="3" xr3:uid="{00000000-0010-0000-0100-000003000000}" name="Nome do Contacto" dataDxfId="56" totalsRowDxfId="25"/>
    <tableColumn id="4" xr3:uid="{00000000-0010-0000-0100-000004000000}" name="Endereço" dataDxfId="55" totalsRowDxfId="24"/>
    <tableColumn id="5" xr3:uid="{00000000-0010-0000-0100-000005000000}" name="Cidade" dataDxfId="54" totalsRowDxfId="23"/>
    <tableColumn id="6" xr3:uid="{00000000-0010-0000-0100-000006000000}" name="Estado" dataDxfId="53" totalsRowDxfId="22"/>
    <tableColumn id="7" xr3:uid="{00000000-0010-0000-0100-000007000000}" name="NENHUM" dataDxfId="52" totalsRowDxfId="21"/>
    <tableColumn id="8" xr3:uid="{00000000-0010-0000-0100-000008000000}" name="Telefone" dataDxfId="51" totalsRowDxfId="20"/>
    <tableColumn id="10" xr3:uid="{00000000-0010-0000-0100-00000A000000}" name="Email" dataDxfId="50" totalsRowDxfId="19" dataCellStyle="Normal"/>
    <tableColumn id="11" xr3:uid="{00000000-0010-0000-0100-00000B000000}" name="Fax" dataDxfId="49" totalsRowDxfId="18"/>
  </tableColumns>
  <tableStyleInfo name="TableStyleDark1" showFirstColumn="0" showLastColumn="0" showRowStripes="1" showColumnStripes="0"/>
  <extLst>
    <ext xmlns:x14="http://schemas.microsoft.com/office/spreadsheetml/2009/9/main" uri="{504A1905-F514-4f6f-8877-14C23A59335A}">
      <x14:table altTextSummary="Customer list with company #, company name, contact name, address, city, state, zip code, phone, email and fax"/>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InvoicesMain" displayName="InvoicesMain" ref="B2:K5" totalsRowCount="1" totalsRowDxfId="48">
  <autoFilter ref="B2:K4" xr:uid="{00000000-0009-0000-0100-000003000000}"/>
  <tableColumns count="10">
    <tableColumn id="1" xr3:uid="{00000000-0010-0000-0200-000001000000}" name="Fatura #" totalsRowLabel="Totais" dataDxfId="47" totalsRowDxfId="16"/>
    <tableColumn id="2" xr3:uid="{00000000-0010-0000-0200-000002000000}" name="Empresa" totalsRowLabel="Faturas Totais: 2" dataDxfId="46" totalsRowDxfId="15"/>
    <tableColumn id="3" xr3:uid="{00000000-0010-0000-0200-000003000000}" name="Data de Fatura" dataDxfId="17" totalsRowDxfId="14"/>
    <tableColumn id="4" xr3:uid="{00000000-0010-0000-0200-000004000000}" name="Descrição do projeto" dataDxfId="45" totalsRowDxfId="13"/>
    <tableColumn id="8" xr3:uid="{00000000-0010-0000-0200-000008000000}" name="Taxa de imposto" dataDxfId="44" totalsRowDxfId="12"/>
    <tableColumn id="9" xr3:uid="{00000000-0010-0000-0200-000009000000}" name="Mais" totalsRowFunction="sum" dataDxfId="6" totalsRowDxfId="11"/>
    <tableColumn id="6" xr3:uid="{00000000-0010-0000-0200-000006000000}" name="Armazém" totalsRowFunction="sum" dataDxfId="5" totalsRowDxfId="10"/>
    <tableColumn id="7" xr3:uid="{00000000-0010-0000-0200-000007000000}" name="Detalhe Total" totalsRowFunction="sum" dataDxfId="4" totalsRowDxfId="9">
      <calculatedColumnFormula>SUMIF(InvoiceDetails[Fatura '#],"="&amp;InvoicesMain[[#This Row],[Fatura '#]],InvoiceDetails[Total])</calculatedColumnFormula>
    </tableColumn>
    <tableColumn id="10" xr3:uid="{00000000-0010-0000-0200-00000A000000}" name="Total da fatura" totalsRowFunction="sum" dataDxfId="3" totalsRowDxfId="8">
      <calculatedColumnFormula>(InvoicesMain[[#This Row],[Detalhe Total]]*(1+InvoicesMain[[#This Row],[Taxa de imposto]]))+InvoicesMain[[#This Row],[Mais]]-InvoicesMain[[#This Row],[Armazém]]</calculatedColumnFormula>
    </tableColumn>
    <tableColumn id="5" xr3:uid="{00000000-0010-0000-0200-000005000000}" name="Nota" dataDxfId="43" totalsRowDxfId="7"/>
  </tableColumns>
  <tableStyleInfo name="TableStyleDark1" showFirstColumn="0" showLastColumn="0" showRowStripes="1" showColumnStripes="0"/>
  <extLst>
    <ext xmlns:x14="http://schemas.microsoft.com/office/spreadsheetml/2009/9/main" uri="{504A1905-F514-4f6f-8877-14C23A59335A}">
      <x14:table altTextSummary="Invoice list with invoice #, company, invoice date, project description, tax rate, other, deposit, detail total, invoice total and notes"/>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3000000}" name="InvoiceDetails" displayName="InvoiceDetails" ref="B2:H39" totalsRowShown="0" dataDxfId="42">
  <autoFilter ref="B2:H39" xr:uid="{00000000-0009-0000-0100-000002000000}"/>
  <sortState xmlns:xlrd2="http://schemas.microsoft.com/office/spreadsheetml/2017/richdata2" ref="B4:H39">
    <sortCondition ref="C3:C39"/>
  </sortState>
  <tableColumns count="7">
    <tableColumn id="2" xr3:uid="{00000000-0010-0000-0300-000002000000}" name="Descrição" dataDxfId="41"/>
    <tableColumn id="1" xr3:uid="{00000000-0010-0000-0300-000001000000}" name="Fatura #" dataDxfId="40"/>
    <tableColumn id="4" xr3:uid="{00000000-0010-0000-0300-000004000000}" name="Voz #" dataDxfId="39"/>
    <tableColumn id="3" xr3:uid="{00000000-0010-0000-0300-000003000000}" name="Quantidade" dataDxfId="38"/>
    <tableColumn id="6" xr3:uid="{00000000-0010-0000-0300-000006000000}" name="Preço unitário" dataDxfId="2"/>
    <tableColumn id="5" xr3:uid="{00000000-0010-0000-0300-000005000000}" name="Desconto" dataDxfId="1"/>
    <tableColumn id="10" xr3:uid="{00000000-0010-0000-0300-00000A000000}" name="Total" dataDxfId="0">
      <calculatedColumnFormula>(InvoiceDetails[[#This Row],[Quantidade]]*InvoiceDetails[[#This Row],[Preço unitário]])-InvoiceDetails[[#This Row],[Desconto]]</calculatedColumnFormula>
    </tableColumn>
  </tableColumns>
  <tableStyleInfo name="TableStyleDark1" showFirstColumn="0" showLastColumn="0" showRowStripes="1" showColumnStripes="0"/>
  <extLst>
    <ext xmlns:x14="http://schemas.microsoft.com/office/spreadsheetml/2009/9/main" uri="{504A1905-F514-4f6f-8877-14C23A59335A}">
      <x14:table altTextSummary="Invoice details with description, invoice #, item #, quantity, unit price, discount, and total"/>
    </ext>
  </extLst>
</table>
</file>

<file path=xl/theme/theme1.xml><?xml version="1.0" encoding="utf-8"?>
<a:theme xmlns:a="http://schemas.openxmlformats.org/drawingml/2006/main" name="Office Theme">
  <a:themeElements>
    <a:clrScheme name="Concourse">
      <a:dk1>
        <a:sysClr val="windowText" lastClr="000000"/>
      </a:dk1>
      <a:lt1>
        <a:sysClr val="window" lastClr="FFFFFF"/>
      </a:lt1>
      <a:dk2>
        <a:srgbClr val="464646"/>
      </a:dk2>
      <a:lt2>
        <a:srgbClr val="DEF5FA"/>
      </a:lt2>
      <a:accent1>
        <a:srgbClr val="2DA2BF"/>
      </a:accent1>
      <a:accent2>
        <a:srgbClr val="DA1F28"/>
      </a:accent2>
      <a:accent3>
        <a:srgbClr val="EB641B"/>
      </a:accent3>
      <a:accent4>
        <a:srgbClr val="39639D"/>
      </a:accent4>
      <a:accent5>
        <a:srgbClr val="474B78"/>
      </a:accent5>
      <a:accent6>
        <a:srgbClr val="7D3C4A"/>
      </a:accent6>
      <a:hlink>
        <a:srgbClr val="FF8119"/>
      </a:hlink>
      <a:folHlink>
        <a:srgbClr val="44B9E8"/>
      </a:folHlink>
    </a:clrScheme>
    <a:fontScheme name="Sales Invoice">
      <a:majorFont>
        <a:latin typeface="Arial"/>
        <a:ea typeface=""/>
        <a:cs typeface=""/>
      </a:majorFont>
      <a:minorFont>
        <a:latin typeface="Calibri"/>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office.microsoft.com/client/helppreview14.aspx?AssetId=HA010354866&amp;lcid=1033&amp;NS=EXCEL&amp;Version=14&amp;tl=2&amp;respos=0&amp;CTT=1&amp;queryid=d38d00d08c94494fb55f055eb667c2c9"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someone@example.com" TargetMode="External"/><Relationship Id="rId1" Type="http://schemas.openxmlformats.org/officeDocument/2006/relationships/hyperlink" Target="mailto:someone@example.com" TargetMode="External"/><Relationship Id="rId4" Type="http://schemas.openxmlformats.org/officeDocument/2006/relationships/table" Target="../tables/table2.xml"/></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pageSetUpPr autoPageBreaks="0" fitToPage="1"/>
  </sheetPr>
  <dimension ref="A1:H39"/>
  <sheetViews>
    <sheetView showGridLines="0" topLeftCell="C18" zoomScale="90" zoomScaleNormal="90" workbookViewId="0">
      <selection activeCell="C40" sqref="C40"/>
    </sheetView>
  </sheetViews>
  <sheetFormatPr baseColWidth="10" defaultColWidth="8.88671875" defaultRowHeight="14.4" x14ac:dyDescent="0.3"/>
  <cols>
    <col min="1" max="1" width="2.88671875" customWidth="1"/>
    <col min="2" max="2" width="5.33203125" customWidth="1"/>
    <col min="3" max="3" width="22.21875" customWidth="1"/>
    <col min="4" max="4" width="55.5546875" customWidth="1"/>
    <col min="5" max="5" width="27.77734375" customWidth="1"/>
    <col min="6" max="6" width="8.88671875" customWidth="1"/>
    <col min="7" max="7" width="33.33203125" customWidth="1"/>
    <col min="8" max="8" width="46.88671875" customWidth="1"/>
    <col min="9" max="9" width="2.88671875" customWidth="1"/>
  </cols>
  <sheetData>
    <row r="1" spans="1:8" s="2" customFormat="1" ht="58.5" customHeight="1" thickBot="1" x14ac:dyDescent="0.35">
      <c r="A1"/>
      <c r="B1" s="74" t="s">
        <v>46</v>
      </c>
      <c r="C1" s="74"/>
      <c r="D1" s="74"/>
      <c r="E1" s="74"/>
      <c r="F1" s="75"/>
      <c r="G1" s="75"/>
      <c r="H1" s="75"/>
    </row>
    <row r="2" spans="1:8" ht="9.75" customHeight="1" thickTop="1" x14ac:dyDescent="0.3"/>
    <row r="3" spans="1:8" ht="70.2" customHeight="1" x14ac:dyDescent="0.3">
      <c r="B3" s="83" t="s">
        <v>47</v>
      </c>
      <c r="C3" s="83"/>
      <c r="D3" s="83"/>
      <c r="E3" s="83"/>
      <c r="F3" s="83"/>
      <c r="G3" s="83"/>
      <c r="H3" s="83"/>
    </row>
    <row r="4" spans="1:8" ht="83.4" customHeight="1" x14ac:dyDescent="0.3">
      <c r="B4" s="83" t="s">
        <v>48</v>
      </c>
      <c r="C4" s="83"/>
      <c r="D4" s="83"/>
      <c r="E4" s="83"/>
      <c r="F4" s="83"/>
      <c r="G4" s="83"/>
      <c r="H4" s="83"/>
    </row>
    <row r="5" spans="1:8" ht="23.25" customHeight="1" x14ac:dyDescent="0.3">
      <c r="B5" s="84" t="s">
        <v>49</v>
      </c>
      <c r="C5" s="84"/>
      <c r="D5" s="84"/>
      <c r="E5" s="84"/>
      <c r="F5" s="84"/>
      <c r="G5" s="84"/>
      <c r="H5" s="84"/>
    </row>
    <row r="6" spans="1:8" ht="19.5" customHeight="1" x14ac:dyDescent="0.3">
      <c r="B6" s="83" t="s">
        <v>50</v>
      </c>
      <c r="C6" s="83"/>
      <c r="D6" s="83"/>
      <c r="E6" s="83"/>
      <c r="F6" s="83"/>
      <c r="G6" s="83"/>
      <c r="H6" s="83"/>
    </row>
    <row r="7" spans="1:8" ht="22.5" customHeight="1" x14ac:dyDescent="0.3">
      <c r="B7" s="77" t="s">
        <v>9</v>
      </c>
      <c r="C7" s="83" t="s">
        <v>51</v>
      </c>
      <c r="D7" s="83"/>
      <c r="E7" s="83"/>
      <c r="F7" s="83"/>
      <c r="G7" s="83"/>
      <c r="H7" s="83"/>
    </row>
    <row r="8" spans="1:8" ht="33.75" customHeight="1" x14ac:dyDescent="0.3">
      <c r="B8" s="77"/>
      <c r="C8" s="83" t="s">
        <v>52</v>
      </c>
      <c r="D8" s="83"/>
      <c r="E8" s="83"/>
      <c r="F8" s="83"/>
      <c r="G8" s="83"/>
      <c r="H8" s="83"/>
    </row>
    <row r="9" spans="1:8" ht="37.5" customHeight="1" x14ac:dyDescent="0.3">
      <c r="B9" s="77" t="s">
        <v>10</v>
      </c>
      <c r="C9" s="83" t="s">
        <v>53</v>
      </c>
      <c r="D9" s="83"/>
      <c r="E9" s="83"/>
      <c r="F9" s="83"/>
      <c r="G9" s="83"/>
      <c r="H9" s="83"/>
    </row>
    <row r="10" spans="1:8" ht="33" customHeight="1" x14ac:dyDescent="0.3">
      <c r="B10" s="77"/>
      <c r="C10" s="83" t="s">
        <v>54</v>
      </c>
      <c r="D10" s="83"/>
      <c r="E10" s="83"/>
      <c r="F10" s="83"/>
      <c r="G10" s="83"/>
      <c r="H10" s="83"/>
    </row>
    <row r="11" spans="1:8" ht="36.75" customHeight="1" x14ac:dyDescent="0.3">
      <c r="B11" s="77" t="s">
        <v>12</v>
      </c>
      <c r="C11" s="83" t="s">
        <v>55</v>
      </c>
      <c r="D11" s="83"/>
      <c r="E11" s="83"/>
      <c r="F11" s="83"/>
      <c r="G11" s="83"/>
      <c r="H11" s="83"/>
    </row>
    <row r="12" spans="1:8" ht="46.8" customHeight="1" x14ac:dyDescent="0.3">
      <c r="B12" s="85" t="s">
        <v>56</v>
      </c>
      <c r="C12" s="85"/>
      <c r="D12" s="85"/>
      <c r="E12" s="85"/>
      <c r="F12" s="85"/>
      <c r="G12" s="85"/>
      <c r="H12" s="85"/>
    </row>
    <row r="13" spans="1:8" ht="23.25" customHeight="1" x14ac:dyDescent="0.3">
      <c r="B13" s="77"/>
      <c r="C13" s="85" t="s">
        <v>16</v>
      </c>
      <c r="D13" s="85"/>
      <c r="E13" s="77"/>
      <c r="F13" s="77"/>
      <c r="G13" s="77"/>
      <c r="H13" s="77"/>
    </row>
    <row r="14" spans="1:8" ht="36" customHeight="1" x14ac:dyDescent="0.3">
      <c r="B14" s="77" t="s">
        <v>14</v>
      </c>
      <c r="C14" s="83" t="s">
        <v>57</v>
      </c>
      <c r="D14" s="83"/>
      <c r="E14" s="83"/>
      <c r="F14" s="83"/>
      <c r="G14" s="83"/>
      <c r="H14" s="83"/>
    </row>
    <row r="15" spans="1:8" ht="23.25" customHeight="1" x14ac:dyDescent="0.3">
      <c r="B15" s="84" t="s">
        <v>58</v>
      </c>
      <c r="C15" s="84"/>
      <c r="D15" s="84"/>
      <c r="E15" s="84"/>
      <c r="F15" s="84"/>
      <c r="G15" s="84"/>
      <c r="H15" s="84"/>
    </row>
    <row r="16" spans="1:8" ht="52.5" customHeight="1" x14ac:dyDescent="0.3">
      <c r="B16" s="77" t="s">
        <v>9</v>
      </c>
      <c r="C16" s="83" t="s">
        <v>59</v>
      </c>
      <c r="D16" s="83"/>
      <c r="E16" s="83"/>
      <c r="F16" s="83"/>
      <c r="G16" s="83"/>
      <c r="H16" s="83"/>
    </row>
    <row r="17" spans="2:8" ht="35.25" customHeight="1" x14ac:dyDescent="0.3">
      <c r="B17" s="77"/>
      <c r="C17" s="83" t="s">
        <v>60</v>
      </c>
      <c r="D17" s="83"/>
      <c r="E17" s="83"/>
      <c r="F17" s="83"/>
      <c r="G17" s="83"/>
      <c r="H17" s="83"/>
    </row>
    <row r="18" spans="2:8" ht="68.25" customHeight="1" x14ac:dyDescent="0.3">
      <c r="B18" s="77" t="s">
        <v>10</v>
      </c>
      <c r="C18" s="83" t="s">
        <v>61</v>
      </c>
      <c r="D18" s="83"/>
      <c r="E18" s="83"/>
      <c r="F18" s="83"/>
      <c r="G18" s="83"/>
      <c r="H18" s="83"/>
    </row>
    <row r="19" spans="2:8" ht="23.25" customHeight="1" x14ac:dyDescent="0.3">
      <c r="B19" s="77"/>
      <c r="C19" s="83" t="s">
        <v>62</v>
      </c>
      <c r="D19" s="83"/>
      <c r="E19" s="83"/>
      <c r="F19" s="83"/>
      <c r="G19" s="83"/>
      <c r="H19" s="83"/>
    </row>
    <row r="20" spans="2:8" ht="64.5" customHeight="1" x14ac:dyDescent="0.3">
      <c r="B20" s="77" t="s">
        <v>12</v>
      </c>
      <c r="C20" s="83" t="s">
        <v>63</v>
      </c>
      <c r="D20" s="83"/>
      <c r="E20" s="83"/>
      <c r="F20" s="83"/>
      <c r="G20" s="83"/>
      <c r="H20" s="83"/>
    </row>
    <row r="21" spans="2:8" ht="37.5" customHeight="1" x14ac:dyDescent="0.3">
      <c r="B21" s="76"/>
      <c r="C21" s="83" t="s">
        <v>64</v>
      </c>
      <c r="D21" s="83"/>
      <c r="E21" s="83"/>
      <c r="F21" s="83"/>
      <c r="G21" s="83"/>
      <c r="H21" s="83"/>
    </row>
    <row r="22" spans="2:8" ht="23.25" customHeight="1" x14ac:dyDescent="0.3">
      <c r="B22" s="84" t="s">
        <v>65</v>
      </c>
      <c r="C22" s="84"/>
      <c r="D22" s="84"/>
      <c r="E22" s="84"/>
      <c r="F22" s="84"/>
      <c r="G22" s="84"/>
      <c r="H22" s="84"/>
    </row>
    <row r="23" spans="2:8" ht="48.6" customHeight="1" x14ac:dyDescent="0.3">
      <c r="B23" s="83" t="s">
        <v>66</v>
      </c>
      <c r="C23" s="83"/>
      <c r="D23" s="83"/>
      <c r="E23" s="83"/>
      <c r="F23" s="83"/>
      <c r="G23" s="83"/>
      <c r="H23" s="83"/>
    </row>
    <row r="24" spans="2:8" ht="19.5" customHeight="1" x14ac:dyDescent="0.3">
      <c r="B24" s="76" t="s">
        <v>15</v>
      </c>
      <c r="C24" s="83" t="s">
        <v>67</v>
      </c>
      <c r="D24" s="83"/>
      <c r="E24" s="83"/>
      <c r="F24" s="83"/>
      <c r="G24" s="83"/>
      <c r="H24" s="83"/>
    </row>
    <row r="25" spans="2:8" ht="19.5" customHeight="1" x14ac:dyDescent="0.3">
      <c r="B25" s="76" t="s">
        <v>15</v>
      </c>
      <c r="C25" s="83" t="s">
        <v>68</v>
      </c>
      <c r="D25" s="83"/>
      <c r="E25" s="83"/>
      <c r="F25" s="83"/>
      <c r="G25" s="83"/>
      <c r="H25" s="83"/>
    </row>
    <row r="26" spans="2:8" ht="20.25" customHeight="1" x14ac:dyDescent="0.3">
      <c r="B26" s="76" t="s">
        <v>15</v>
      </c>
      <c r="C26" s="83" t="s">
        <v>69</v>
      </c>
      <c r="D26" s="83"/>
      <c r="E26" s="83"/>
      <c r="F26" s="83"/>
      <c r="G26" s="83"/>
      <c r="H26" s="83"/>
    </row>
    <row r="27" spans="2:8" ht="30" customHeight="1" x14ac:dyDescent="0.3">
      <c r="B27" s="76" t="s">
        <v>15</v>
      </c>
      <c r="C27" s="83" t="s">
        <v>70</v>
      </c>
      <c r="D27" s="83"/>
      <c r="E27" s="83"/>
      <c r="F27" s="83"/>
      <c r="G27" s="83"/>
      <c r="H27" s="83"/>
    </row>
    <row r="28" spans="2:8" ht="23.25" customHeight="1" x14ac:dyDescent="0.3">
      <c r="B28" s="84" t="s">
        <v>71</v>
      </c>
      <c r="C28" s="84"/>
      <c r="D28" s="84"/>
      <c r="E28" s="84"/>
      <c r="F28" s="84"/>
      <c r="G28" s="84"/>
      <c r="H28" s="84"/>
    </row>
    <row r="29" spans="2:8" ht="79.2" customHeight="1" x14ac:dyDescent="0.3">
      <c r="B29" s="83" t="s">
        <v>72</v>
      </c>
      <c r="C29" s="83"/>
      <c r="D29" s="83"/>
      <c r="E29" s="83"/>
      <c r="F29" s="83"/>
      <c r="G29" s="83"/>
      <c r="H29" s="83"/>
    </row>
    <row r="30" spans="2:8" ht="54.6" customHeight="1" x14ac:dyDescent="0.3">
      <c r="B30" s="76" t="s">
        <v>15</v>
      </c>
      <c r="C30" s="83" t="s">
        <v>73</v>
      </c>
      <c r="D30" s="83"/>
      <c r="E30" s="83"/>
      <c r="F30" s="83"/>
      <c r="G30" s="83"/>
      <c r="H30" s="83"/>
    </row>
    <row r="31" spans="2:8" ht="42" customHeight="1" x14ac:dyDescent="0.3">
      <c r="B31" s="76"/>
      <c r="C31" s="83" t="s">
        <v>74</v>
      </c>
      <c r="D31" s="83"/>
      <c r="E31" s="83"/>
      <c r="F31" s="83"/>
      <c r="G31" s="83"/>
      <c r="H31" s="83"/>
    </row>
    <row r="32" spans="2:8" ht="54.6" customHeight="1" x14ac:dyDescent="0.3">
      <c r="B32" s="76" t="s">
        <v>15</v>
      </c>
      <c r="C32" s="83" t="s">
        <v>75</v>
      </c>
      <c r="D32" s="83"/>
      <c r="E32" s="83"/>
      <c r="F32" s="83"/>
      <c r="G32" s="83"/>
      <c r="H32" s="83"/>
    </row>
    <row r="33" spans="2:8" ht="42" customHeight="1" x14ac:dyDescent="0.3">
      <c r="B33" s="76" t="s">
        <v>15</v>
      </c>
      <c r="C33" s="83" t="s">
        <v>76</v>
      </c>
      <c r="D33" s="83"/>
      <c r="E33" s="83"/>
      <c r="F33" s="83"/>
      <c r="G33" s="83"/>
      <c r="H33" s="83"/>
    </row>
    <row r="34" spans="2:8" ht="42" customHeight="1" x14ac:dyDescent="0.3">
      <c r="B34" s="76" t="s">
        <v>15</v>
      </c>
      <c r="C34" s="83" t="s">
        <v>77</v>
      </c>
      <c r="D34" s="83"/>
      <c r="E34" s="83"/>
      <c r="F34" s="83"/>
      <c r="G34" s="83"/>
      <c r="H34" s="83"/>
    </row>
    <row r="35" spans="2:8" ht="21.75" customHeight="1" x14ac:dyDescent="0.3">
      <c r="B35" s="79" t="s">
        <v>78</v>
      </c>
      <c r="C35" s="80"/>
      <c r="D35" s="81"/>
      <c r="E35" s="81"/>
      <c r="F35" s="81"/>
      <c r="G35" s="81"/>
      <c r="H35" s="81"/>
    </row>
    <row r="36" spans="2:8" ht="19.5" customHeight="1" x14ac:dyDescent="0.3">
      <c r="B36" s="78" t="s">
        <v>15</v>
      </c>
      <c r="C36" s="83" t="s">
        <v>79</v>
      </c>
      <c r="D36" s="83"/>
      <c r="E36" s="83"/>
      <c r="F36" s="83"/>
      <c r="G36" s="83"/>
      <c r="H36" s="83"/>
    </row>
    <row r="37" spans="2:8" ht="19.5" customHeight="1" x14ac:dyDescent="0.3">
      <c r="B37" s="78" t="s">
        <v>15</v>
      </c>
      <c r="C37" s="83" t="s">
        <v>80</v>
      </c>
      <c r="D37" s="83"/>
      <c r="E37" s="83"/>
      <c r="F37" s="83"/>
      <c r="G37" s="83"/>
      <c r="H37" s="83"/>
    </row>
    <row r="38" spans="2:8" ht="17.25" customHeight="1" x14ac:dyDescent="0.3">
      <c r="B38" s="78" t="s">
        <v>15</v>
      </c>
      <c r="C38" s="83" t="s">
        <v>81</v>
      </c>
      <c r="D38" s="83"/>
      <c r="E38" s="83"/>
      <c r="F38" s="83"/>
      <c r="G38" s="83"/>
      <c r="H38" s="83"/>
    </row>
    <row r="39" spans="2:8" ht="28.5" customHeight="1" x14ac:dyDescent="0.3">
      <c r="B39" s="78" t="s">
        <v>15</v>
      </c>
      <c r="C39" s="83" t="s">
        <v>82</v>
      </c>
      <c r="D39" s="83"/>
      <c r="E39" s="83"/>
      <c r="F39" s="83"/>
      <c r="G39" s="83"/>
      <c r="H39" s="83"/>
    </row>
  </sheetData>
  <mergeCells count="36">
    <mergeCell ref="C34:H34"/>
    <mergeCell ref="C39:H39"/>
    <mergeCell ref="C32:H32"/>
    <mergeCell ref="C38:H38"/>
    <mergeCell ref="B28:H28"/>
    <mergeCell ref="B29:H29"/>
    <mergeCell ref="C30:H30"/>
    <mergeCell ref="C33:H33"/>
    <mergeCell ref="C31:H31"/>
    <mergeCell ref="C37:H37"/>
    <mergeCell ref="C36:H36"/>
    <mergeCell ref="C25:H25"/>
    <mergeCell ref="C26:H26"/>
    <mergeCell ref="C27:H27"/>
    <mergeCell ref="C17:H17"/>
    <mergeCell ref="C19:H19"/>
    <mergeCell ref="B22:H22"/>
    <mergeCell ref="B23:H23"/>
    <mergeCell ref="C18:H18"/>
    <mergeCell ref="C20:H20"/>
    <mergeCell ref="C21:H21"/>
    <mergeCell ref="B3:H3"/>
    <mergeCell ref="B4:H4"/>
    <mergeCell ref="B15:H15"/>
    <mergeCell ref="C24:H24"/>
    <mergeCell ref="B5:H5"/>
    <mergeCell ref="B6:H6"/>
    <mergeCell ref="C7:H7"/>
    <mergeCell ref="C9:H9"/>
    <mergeCell ref="C11:H11"/>
    <mergeCell ref="C14:H14"/>
    <mergeCell ref="C10:H10"/>
    <mergeCell ref="C13:D13"/>
    <mergeCell ref="C16:H16"/>
    <mergeCell ref="B12:H12"/>
    <mergeCell ref="C8:H8"/>
  </mergeCells>
  <hyperlinks>
    <hyperlink ref="C13:D13" r:id="rId1" location="_Toc261352312" display="Customize a document theme." xr:uid="{00000000-0004-0000-0400-000000000000}"/>
  </hyperlinks>
  <pageMargins left="0.7" right="0.7" top="0.75" bottom="0.75" header="0.3" footer="0.3"/>
  <pageSetup scale="81" fitToHeight="0" orientation="portrait" r:id="rId2"/>
  <ignoredErrors>
    <ignoredError sqref="B11 B14 B16 B18 B20 B9 B7"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4" tint="-0.499984740745262"/>
    <pageSetUpPr autoPageBreaks="0" fitToPage="1"/>
  </sheetPr>
  <dimension ref="A1:H32"/>
  <sheetViews>
    <sheetView showGridLines="0" zoomScale="90" zoomScaleNormal="90" workbookViewId="0">
      <selection activeCell="G30" sqref="G30"/>
    </sheetView>
  </sheetViews>
  <sheetFormatPr baseColWidth="10" defaultColWidth="9" defaultRowHeight="33.9" customHeight="1" x14ac:dyDescent="0.3"/>
  <cols>
    <col min="1" max="1" width="2.88671875" style="28" customWidth="1"/>
    <col min="2" max="2" width="13.44140625" style="2" customWidth="1"/>
    <col min="3" max="3" width="30.5546875" style="2" customWidth="1"/>
    <col min="4" max="5" width="16.5546875" style="2" customWidth="1"/>
    <col min="6" max="6" width="22.33203125" style="2" customWidth="1"/>
    <col min="7" max="7" width="24.44140625" style="2" customWidth="1"/>
    <col min="8" max="8" width="2.88671875" style="2" customWidth="1"/>
    <col min="9" max="9" width="1.6640625" style="2" customWidth="1"/>
    <col min="10" max="16384" width="9" style="2"/>
  </cols>
  <sheetData>
    <row r="1" spans="1:8" ht="57.9" customHeight="1" thickBot="1" x14ac:dyDescent="0.35">
      <c r="A1" s="40"/>
      <c r="B1" s="87" t="s">
        <v>83</v>
      </c>
      <c r="C1" s="87"/>
      <c r="D1" s="87"/>
      <c r="E1" s="87"/>
      <c r="F1" s="87"/>
      <c r="G1" s="87"/>
      <c r="H1" s="39"/>
    </row>
    <row r="2" spans="1:8" ht="24" customHeight="1" thickTop="1" x14ac:dyDescent="0.35">
      <c r="A2" s="41"/>
      <c r="B2" s="93" t="s">
        <v>84</v>
      </c>
      <c r="C2" s="93"/>
      <c r="D2" s="89" t="s">
        <v>86</v>
      </c>
      <c r="E2" s="89"/>
      <c r="F2" s="91" t="s">
        <v>88</v>
      </c>
      <c r="G2" s="91"/>
      <c r="H2" s="42"/>
    </row>
    <row r="3" spans="1:8" ht="24" customHeight="1" x14ac:dyDescent="0.3">
      <c r="A3" s="41"/>
      <c r="B3" s="94" t="s">
        <v>85</v>
      </c>
      <c r="C3" s="94"/>
      <c r="D3" s="90" t="s">
        <v>87</v>
      </c>
      <c r="E3" s="90"/>
      <c r="F3" s="92" t="s">
        <v>89</v>
      </c>
      <c r="G3" s="92"/>
      <c r="H3" s="42"/>
    </row>
    <row r="4" spans="1:8" s="8" customFormat="1" ht="24" customHeight="1" x14ac:dyDescent="0.35">
      <c r="A4" s="27"/>
      <c r="B4" s="43" t="s">
        <v>90</v>
      </c>
      <c r="C4" s="44" t="str">
        <f>IFERROR(VLOOKUP(VLOOKUP(rngInvoice,InvoicesMain[],2,FALSE),CustomerList[],3,TRUE),"")</f>
        <v>Contoso, Ltd</v>
      </c>
      <c r="D4" s="88" t="s">
        <v>93</v>
      </c>
      <c r="E4" s="88"/>
      <c r="F4" s="43" t="s">
        <v>94</v>
      </c>
      <c r="G4" s="45" t="s">
        <v>17</v>
      </c>
    </row>
    <row r="5" spans="1:8" s="8" customFormat="1" ht="20.100000000000001" customHeight="1" x14ac:dyDescent="0.35">
      <c r="A5" s="27"/>
      <c r="B5" s="43" t="s">
        <v>91</v>
      </c>
      <c r="C5" s="44" t="str">
        <f>IFERROR(IF((VLOOKUP(VLOOKUP(rngInvoice,InvoicesMain[],2,FALSE),CustomerList[],5,FALSE))="","",(VLOOKUP(VLOOKUP(rngInvoice,InvoicesMain[],2,FALSE),CustomerList[],5,FALSE))),"")</f>
        <v>567 Walnut Lane</v>
      </c>
      <c r="D5" s="88" t="str">
        <f>"Fax:     "&amp;IFERROR(VLOOKUP(VLOOKUP(rngInvoice,InvoicesMain[],2,FALSE),CustomerList[],11,FALSE),"")</f>
        <v>Fax:     432-555-0123</v>
      </c>
      <c r="E5" s="88"/>
      <c r="F5" s="43" t="s">
        <v>95</v>
      </c>
      <c r="G5" s="95">
        <f ca="1">IFERROR(IF(VLOOKUP(rngInvoice,InvoicesMain[],3,FALSE)="","",VLOOKUP(rngInvoice,InvoicesMain[],3,FALSE)),"")</f>
        <v>46047</v>
      </c>
    </row>
    <row r="6" spans="1:8" s="8" customFormat="1" ht="20.100000000000001" customHeight="1" x14ac:dyDescent="0.35">
      <c r="A6" s="27"/>
      <c r="B6" s="46"/>
      <c r="C6" s="44" t="str">
        <f>IFERROR(VLOOKUP(VLOOKUP(rngInvoice,InvoicesMain[],2,FALSE),CustomerList[],6,FALSE)&amp;", "&amp; VLOOKUP(VLOOKUP(G4,InvoicesMain[],2,FALSE),CustomerList[],7,FALSE)&amp;" "&amp;VLOOKUP(VLOOKUP(G4,InvoicesMain[],2,FALSE),CustomerList[],8,FALSE),"")</f>
        <v>Moline, MO 098765</v>
      </c>
      <c r="D6" s="88" t="str">
        <f>"Email: "&amp;IFERROR(VLOOKUP(VLOOKUP(rngInvoice,InvoicesMain[],2,FALSE),CustomerList[],10,FALSE),"")</f>
        <v>Email: someone@example.com</v>
      </c>
      <c r="E6" s="88"/>
      <c r="F6" s="44"/>
      <c r="G6" s="47"/>
    </row>
    <row r="7" spans="1:8" ht="44.1" customHeight="1" x14ac:dyDescent="0.3">
      <c r="B7" s="48" t="s">
        <v>92</v>
      </c>
      <c r="C7" s="9"/>
      <c r="D7" s="9"/>
      <c r="E7" s="9"/>
      <c r="F7" s="9"/>
      <c r="G7" s="9"/>
    </row>
    <row r="8" spans="1:8" s="3" customFormat="1" ht="33.9" customHeight="1" x14ac:dyDescent="0.3">
      <c r="B8" s="60" t="s">
        <v>11</v>
      </c>
      <c r="C8" s="60" t="s">
        <v>0</v>
      </c>
      <c r="D8" s="60" t="s">
        <v>5</v>
      </c>
      <c r="E8" s="60" t="s">
        <v>8</v>
      </c>
      <c r="F8" s="60" t="s">
        <v>7</v>
      </c>
      <c r="G8" s="60" t="s">
        <v>6</v>
      </c>
    </row>
    <row r="9" spans="1:8" s="3" customFormat="1" ht="33.9" customHeight="1" x14ac:dyDescent="0.3">
      <c r="B9" s="49" t="str">
        <f t="array" ref="B9">IFERROR(INDEX(InvoiceDetails[],SMALL(IF(InvoiceDetails[Fatura '#]=rngInvoice,ROW(InvoiceDetails[])-ROW(InvoiceDetails[#Headers])), ROW(1:1)), MATCH($B$8, InvoiceDetails[#Headers], 0)),"")</f>
        <v/>
      </c>
      <c r="C9" s="50" t="str">
        <f t="array" ref="C9">IFERROR(INDEX(InvoiceDetails[],SMALL(IF(InvoiceDetails[Fatura '#]=rngInvoice,ROW(InvoiceDetails[])-ROW(InvoiceDetails[#Headers])), ROW(1:1)), MATCH($C$8, InvoiceDetails[#Headers], 0)),"")</f>
        <v/>
      </c>
      <c r="D9" s="51" t="str">
        <f t="array" ref="D9">IFERROR(INDEX(InvoiceDetails[],SMALL(IF(InvoiceDetails[Fatura '#]=rngInvoice,ROW(InvoiceDetails[])-ROW(InvoiceDetails[#Headers])), ROW(1:1)), MATCH($D$8, InvoiceDetails[#Headers], 0)),"")</f>
        <v/>
      </c>
      <c r="E9" s="52" t="str">
        <f t="array" ref="E9">IFERROR(INDEX(InvoiceDetails[],SMALL(IF(InvoiceDetails[Fatura '#]=rngInvoice,ROW(InvoiceDetails[])-ROW(InvoiceDetails[#Headers])), ROW(1:1)), MATCH($E$8, InvoiceDetails[#Headers], 0)),"")</f>
        <v/>
      </c>
      <c r="F9" s="52" t="str">
        <f t="array" ref="F9">IFERROR(INDEX(InvoiceDetails[],SMALL(IF(InvoiceDetails[Fatura '#]=rngInvoice,ROW(InvoiceDetails[])-ROW(InvoiceDetails[#Headers])), ROW(1:1)), MATCH($F$8, InvoiceDetails[#Headers], 0)),"")</f>
        <v/>
      </c>
      <c r="G9" s="82" t="str">
        <f t="shared" ref="G9:G23" si="0">IFERROR((D9*E9)-F9,"")</f>
        <v/>
      </c>
    </row>
    <row r="10" spans="1:8" s="3" customFormat="1" ht="33.9" customHeight="1" x14ac:dyDescent="0.3">
      <c r="B10" s="49" t="str">
        <f t="array" ref="B10">IFERROR(INDEX(InvoiceDetails[],SMALL(IF(InvoiceDetails[Fatura '#]=rngInvoice,ROW(InvoiceDetails[])-ROW(InvoiceDetails[#Headers])), ROW(2:2)), MATCH($B$8, InvoiceDetails[#Headers], 0)),"")</f>
        <v/>
      </c>
      <c r="C10" s="50" t="str">
        <f t="array" ref="C10">IFERROR(INDEX(InvoiceDetails[],SMALL(IF(InvoiceDetails[Fatura '#]=rngInvoice,ROW(InvoiceDetails[])-ROW(InvoiceDetails[#Headers])), ROW(2:2)), MATCH($C$8, InvoiceDetails[#Headers], 0)),"")</f>
        <v/>
      </c>
      <c r="D10" s="51" t="str">
        <f t="array" ref="D10">IFERROR(INDEX(InvoiceDetails[],SMALL(IF(InvoiceDetails[Fatura '#]=rngInvoice,ROW(InvoiceDetails[])-ROW(InvoiceDetails[#Headers])), ROW(2:2)), MATCH($D$8, InvoiceDetails[#Headers], 0)),"")</f>
        <v/>
      </c>
      <c r="E10" s="53" t="str">
        <f t="array" ref="E10">IFERROR(INDEX(InvoiceDetails[],SMALL(IF(InvoiceDetails[Fatura '#]=rngInvoice,ROW(InvoiceDetails[])-ROW(InvoiceDetails[#Headers])), ROW(2:2)), MATCH($E$8, InvoiceDetails[#Headers], 0)),"")</f>
        <v/>
      </c>
      <c r="F10" s="53" t="str">
        <f t="array" ref="F10">IFERROR(INDEX(InvoiceDetails[],SMALL(IF(InvoiceDetails[Fatura '#]=rngInvoice,ROW(InvoiceDetails[])-ROW(InvoiceDetails[#Headers])), ROW(2:2)), MATCH($F$8, InvoiceDetails[#Headers], 0)),"")</f>
        <v/>
      </c>
      <c r="G10" s="82" t="str">
        <f t="shared" si="0"/>
        <v/>
      </c>
    </row>
    <row r="11" spans="1:8" s="3" customFormat="1" ht="33.9" customHeight="1" x14ac:dyDescent="0.3">
      <c r="B11" s="49" t="str">
        <f t="array" ref="B11">IFERROR(INDEX(InvoiceDetails[],SMALL(IF(InvoiceDetails[Fatura '#]=rngInvoice,ROW(InvoiceDetails[])-ROW(InvoiceDetails[#Headers])), ROW(3:3)), MATCH($B$8, InvoiceDetails[#Headers], 0)),"")</f>
        <v/>
      </c>
      <c r="C11" s="50" t="str">
        <f t="array" ref="C11">IFERROR(INDEX(InvoiceDetails[],SMALL(IF(InvoiceDetails[Fatura '#]=rngInvoice,ROW(InvoiceDetails[])-ROW(InvoiceDetails[#Headers])), ROW(3:3)), MATCH($C$8, InvoiceDetails[#Headers], 0)),"")</f>
        <v/>
      </c>
      <c r="D11" s="51" t="str">
        <f t="array" ref="D11">IFERROR(INDEX(InvoiceDetails[],SMALL(IF(InvoiceDetails[Fatura '#]=rngInvoice,ROW(InvoiceDetails[])-ROW(InvoiceDetails[#Headers])), ROW(3:3)), MATCH($D$8, InvoiceDetails[#Headers], 0)),"")</f>
        <v/>
      </c>
      <c r="E11" s="53" t="str">
        <f t="array" ref="E11">IFERROR(INDEX(InvoiceDetails[],SMALL(IF(InvoiceDetails[Fatura '#]=rngInvoice,ROW(InvoiceDetails[])-ROW(InvoiceDetails[#Headers])), ROW(3:3)), MATCH($E$8, InvoiceDetails[#Headers], 0)),"")</f>
        <v/>
      </c>
      <c r="F11" s="53" t="str">
        <f t="array" ref="F11">IFERROR(INDEX(InvoiceDetails[],SMALL(IF(InvoiceDetails[Fatura '#]=rngInvoice,ROW(InvoiceDetails[])-ROW(InvoiceDetails[#Headers])), ROW(3:3)), MATCH($F$8, InvoiceDetails[#Headers], 0)),"")</f>
        <v/>
      </c>
      <c r="G11" s="82" t="str">
        <f t="shared" si="0"/>
        <v/>
      </c>
    </row>
    <row r="12" spans="1:8" s="3" customFormat="1" ht="33.9" customHeight="1" x14ac:dyDescent="0.3">
      <c r="B12" s="49" t="str">
        <f t="array" ref="B12">IFERROR(INDEX(InvoiceDetails[],SMALL(IF(InvoiceDetails[Fatura '#]=rngInvoice,ROW(InvoiceDetails[])-ROW(InvoiceDetails[#Headers])), ROW(4:4)), MATCH($B$8, InvoiceDetails[#Headers], 0)),"")</f>
        <v/>
      </c>
      <c r="C12" s="50" t="str">
        <f t="array" ref="C12">IFERROR(INDEX(InvoiceDetails[],SMALL(IF(InvoiceDetails[Fatura '#]=rngInvoice,ROW(InvoiceDetails[])-ROW(InvoiceDetails[#Headers])), ROW(4:4)), MATCH($C$8, InvoiceDetails[#Headers], 0)),"")</f>
        <v/>
      </c>
      <c r="D12" s="51" t="str">
        <f t="array" ref="D12">IFERROR(INDEX(InvoiceDetails[],SMALL(IF(InvoiceDetails[Fatura '#]=rngInvoice,ROW(InvoiceDetails[])-ROW(InvoiceDetails[#Headers])), ROW(4:4)), MATCH($D$8, InvoiceDetails[#Headers], 0)),"")</f>
        <v/>
      </c>
      <c r="E12" s="53" t="str">
        <f t="array" ref="E12">IFERROR(INDEX(InvoiceDetails[],SMALL(IF(InvoiceDetails[Fatura '#]=rngInvoice,ROW(InvoiceDetails[])-ROW(InvoiceDetails[#Headers])), ROW(4:4)), MATCH($E$8, InvoiceDetails[#Headers], 0)),"")</f>
        <v/>
      </c>
      <c r="F12" s="53" t="str">
        <f t="array" ref="F12">IFERROR(INDEX(InvoiceDetails[],SMALL(IF(InvoiceDetails[Fatura '#]=rngInvoice,ROW(InvoiceDetails[])-ROW(InvoiceDetails[#Headers])), ROW(4:4)), MATCH($F$8, InvoiceDetails[#Headers], 0)),"")</f>
        <v/>
      </c>
      <c r="G12" s="82" t="str">
        <f t="shared" si="0"/>
        <v/>
      </c>
    </row>
    <row r="13" spans="1:8" s="3" customFormat="1" ht="33.9" customHeight="1" x14ac:dyDescent="0.3">
      <c r="B13" s="49" t="str">
        <f t="array" ref="B13">IFERROR(INDEX(InvoiceDetails[],SMALL(IF(InvoiceDetails[Fatura '#]=rngInvoice,ROW(InvoiceDetails[])-ROW(InvoiceDetails[#Headers])), ROW(5:5)), MATCH($B$8, InvoiceDetails[#Headers], 0)),"")</f>
        <v/>
      </c>
      <c r="C13" s="50" t="str">
        <f t="array" ref="C13">IFERROR(INDEX(InvoiceDetails[],SMALL(IF(InvoiceDetails[Fatura '#]=rngInvoice,ROW(InvoiceDetails[])-ROW(InvoiceDetails[#Headers])), ROW(5:5)), MATCH($C$8, InvoiceDetails[#Headers], 0)),"")</f>
        <v/>
      </c>
      <c r="D13" s="51" t="str">
        <f t="array" ref="D13">IFERROR(INDEX(InvoiceDetails[],SMALL(IF(InvoiceDetails[Fatura '#]=rngInvoice,ROW(InvoiceDetails[])-ROW(InvoiceDetails[#Headers])), ROW(5:5)), MATCH($D$8, InvoiceDetails[#Headers], 0)),"")</f>
        <v/>
      </c>
      <c r="E13" s="53" t="str">
        <f t="array" ref="E13">IFERROR(INDEX(InvoiceDetails[],SMALL(IF(InvoiceDetails[Fatura '#]=rngInvoice,ROW(InvoiceDetails[])-ROW(InvoiceDetails[#Headers])), ROW(5:5)), MATCH($E$8, InvoiceDetails[#Headers], 0)),"")</f>
        <v/>
      </c>
      <c r="F13" s="53" t="str">
        <f t="array" ref="F13">IFERROR(INDEX(InvoiceDetails[],SMALL(IF(InvoiceDetails[Fatura '#]=rngInvoice,ROW(InvoiceDetails[])-ROW(InvoiceDetails[#Headers])), ROW(5:5)), MATCH($F$8, InvoiceDetails[#Headers], 0)),"")</f>
        <v/>
      </c>
      <c r="G13" s="82" t="str">
        <f t="shared" si="0"/>
        <v/>
      </c>
    </row>
    <row r="14" spans="1:8" s="3" customFormat="1" ht="33.9" customHeight="1" x14ac:dyDescent="0.3">
      <c r="B14" s="49" t="str">
        <f t="array" ref="B14">IFERROR(INDEX(InvoiceDetails[],SMALL(IF(InvoiceDetails[Fatura '#]=rngInvoice,ROW(InvoiceDetails[])-ROW(InvoiceDetails[#Headers])), ROW(6:6)), MATCH($B$8, InvoiceDetails[#Headers], 0)),"")</f>
        <v/>
      </c>
      <c r="C14" s="50" t="str">
        <f t="array" ref="C14">IFERROR(INDEX(InvoiceDetails[],SMALL(IF(InvoiceDetails[Fatura '#]=rngInvoice,ROW(InvoiceDetails[])-ROW(InvoiceDetails[#Headers])), ROW(6:6)), MATCH($C$8, InvoiceDetails[#Headers], 0)),"")</f>
        <v/>
      </c>
      <c r="D14" s="51" t="str">
        <f t="array" ref="D14">IFERROR(INDEX(InvoiceDetails[],SMALL(IF(InvoiceDetails[Fatura '#]=rngInvoice,ROW(InvoiceDetails[])-ROW(InvoiceDetails[#Headers])), ROW(6:6)), MATCH($D$8, InvoiceDetails[#Headers], 0)),"")</f>
        <v/>
      </c>
      <c r="E14" s="53" t="str">
        <f t="array" ref="E14">IFERROR(INDEX(InvoiceDetails[],SMALL(IF(InvoiceDetails[Fatura '#]=rngInvoice,ROW(InvoiceDetails[])-ROW(InvoiceDetails[#Headers])), ROW(6:6)), MATCH($E$8, InvoiceDetails[#Headers], 0)),"")</f>
        <v/>
      </c>
      <c r="F14" s="53" t="str">
        <f t="array" ref="F14">IFERROR(INDEX(InvoiceDetails[],SMALL(IF(InvoiceDetails[Fatura '#]=rngInvoice,ROW(InvoiceDetails[])-ROW(InvoiceDetails[#Headers])), ROW(6:6)), MATCH($F$8, InvoiceDetails[#Headers], 0)),"")</f>
        <v/>
      </c>
      <c r="G14" s="82" t="str">
        <f t="shared" si="0"/>
        <v/>
      </c>
    </row>
    <row r="15" spans="1:8" s="3" customFormat="1" ht="33.9" customHeight="1" x14ac:dyDescent="0.3">
      <c r="B15" s="49" t="str">
        <f t="array" ref="B15">IFERROR(INDEX(InvoiceDetails[],SMALL(IF(InvoiceDetails[Fatura '#]=rngInvoice,ROW(InvoiceDetails[])-ROW(InvoiceDetails[#Headers])), ROW(7:7)), MATCH($B$8, InvoiceDetails[#Headers], 0)),"")</f>
        <v/>
      </c>
      <c r="C15" s="50" t="str">
        <f t="array" ref="C15">IFERROR(INDEX(InvoiceDetails[],SMALL(IF(InvoiceDetails[Fatura '#]=rngInvoice,ROW(InvoiceDetails[])-ROW(InvoiceDetails[#Headers])), ROW(7:7)), MATCH($C$8, InvoiceDetails[#Headers], 0)),"")</f>
        <v/>
      </c>
      <c r="D15" s="51" t="str">
        <f t="array" ref="D15">IFERROR(INDEX(InvoiceDetails[],SMALL(IF(InvoiceDetails[Fatura '#]=rngInvoice,ROW(InvoiceDetails[])-ROW(InvoiceDetails[#Headers])), ROW(7:7)), MATCH($D$8, InvoiceDetails[#Headers], 0)),"")</f>
        <v/>
      </c>
      <c r="E15" s="53" t="str">
        <f t="array" ref="E15">IFERROR(INDEX(InvoiceDetails[],SMALL(IF(InvoiceDetails[Fatura '#]=rngInvoice,ROW(InvoiceDetails[])-ROW(InvoiceDetails[#Headers])), ROW(7:7)), MATCH($E$8, InvoiceDetails[#Headers], 0)),"")</f>
        <v/>
      </c>
      <c r="F15" s="53" t="str">
        <f t="array" ref="F15">IFERROR(INDEX(InvoiceDetails[],SMALL(IF(InvoiceDetails[Fatura '#]=rngInvoice,ROW(InvoiceDetails[])-ROW(InvoiceDetails[#Headers])), ROW(7:7)), MATCH($F$8, InvoiceDetails[#Headers], 0)),"")</f>
        <v/>
      </c>
      <c r="G15" s="82" t="str">
        <f t="shared" si="0"/>
        <v/>
      </c>
    </row>
    <row r="16" spans="1:8" s="3" customFormat="1" ht="33.9" customHeight="1" x14ac:dyDescent="0.3">
      <c r="B16" s="49" t="str">
        <f t="array" ref="B16">IFERROR(INDEX(InvoiceDetails[],SMALL(IF(InvoiceDetails[Fatura '#]=rngInvoice,ROW(InvoiceDetails[])-ROW(InvoiceDetails[#Headers])), ROW(8:8)), MATCH($B$8, InvoiceDetails[#Headers], 0)),"")</f>
        <v/>
      </c>
      <c r="C16" s="50" t="str">
        <f t="array" ref="C16">IFERROR(INDEX(InvoiceDetails[],SMALL(IF(InvoiceDetails[Fatura '#]=rngInvoice,ROW(InvoiceDetails[])-ROW(InvoiceDetails[#Headers])), ROW(8:8)), MATCH($C$8, InvoiceDetails[#Headers], 0)),"")</f>
        <v/>
      </c>
      <c r="D16" s="51" t="str">
        <f t="array" ref="D16">IFERROR(INDEX(InvoiceDetails[],SMALL(IF(InvoiceDetails[Fatura '#]=rngInvoice,ROW(InvoiceDetails[])-ROW(InvoiceDetails[#Headers])), ROW(8:8)), MATCH($D$8, InvoiceDetails[#Headers], 0)),"")</f>
        <v/>
      </c>
      <c r="E16" s="53" t="str">
        <f t="array" ref="E16">IFERROR(INDEX(InvoiceDetails[],SMALL(IF(InvoiceDetails[Fatura '#]=rngInvoice,ROW(InvoiceDetails[])-ROW(InvoiceDetails[#Headers])), ROW(8:8)), MATCH($E$8, InvoiceDetails[#Headers], 0)),"")</f>
        <v/>
      </c>
      <c r="F16" s="53" t="str">
        <f t="array" ref="F16">IFERROR(INDEX(InvoiceDetails[],SMALL(IF(InvoiceDetails[Fatura '#]=rngInvoice,ROW(InvoiceDetails[])-ROW(InvoiceDetails[#Headers])), ROW(8:8)), MATCH($F$8, InvoiceDetails[#Headers], 0)),"")</f>
        <v/>
      </c>
      <c r="G16" s="82" t="str">
        <f t="shared" si="0"/>
        <v/>
      </c>
    </row>
    <row r="17" spans="1:7" s="3" customFormat="1" ht="33.9" customHeight="1" x14ac:dyDescent="0.3">
      <c r="B17" s="49" t="str">
        <f t="array" ref="B17">IFERROR(INDEX(InvoiceDetails[],SMALL(IF(InvoiceDetails[Fatura '#]=rngInvoice,ROW(InvoiceDetails[])-ROW(InvoiceDetails[#Headers])), ROW(9:9)), MATCH($B$8, InvoiceDetails[#Headers], 0)),"")</f>
        <v/>
      </c>
      <c r="C17" s="50" t="str">
        <f t="array" ref="C17">IFERROR(INDEX(InvoiceDetails[],SMALL(IF(InvoiceDetails[Fatura '#]=rngInvoice,ROW(InvoiceDetails[])-ROW(InvoiceDetails[#Headers])), ROW(9:9)), MATCH($C$8, InvoiceDetails[#Headers], 0)),"")</f>
        <v/>
      </c>
      <c r="D17" s="51" t="str">
        <f t="array" ref="D17">IFERROR(INDEX(InvoiceDetails[],SMALL(IF(InvoiceDetails[Fatura '#]=rngInvoice,ROW(InvoiceDetails[])-ROW(InvoiceDetails[#Headers])), ROW(9:9)), MATCH($D$8, InvoiceDetails[#Headers], 0)),"")</f>
        <v/>
      </c>
      <c r="E17" s="53" t="str">
        <f t="array" ref="E17">IFERROR(INDEX(InvoiceDetails[],SMALL(IF(InvoiceDetails[Fatura '#]=rngInvoice,ROW(InvoiceDetails[])-ROW(InvoiceDetails[#Headers])), ROW(9:9)), MATCH($E$8, InvoiceDetails[#Headers], 0)),"")</f>
        <v/>
      </c>
      <c r="F17" s="53" t="str">
        <f t="array" ref="F17">IFERROR(INDEX(InvoiceDetails[],SMALL(IF(InvoiceDetails[Fatura '#]=rngInvoice,ROW(InvoiceDetails[])-ROW(InvoiceDetails[#Headers])), ROW(9:9)), MATCH($F$8, InvoiceDetails[#Headers], 0)),"")</f>
        <v/>
      </c>
      <c r="G17" s="82" t="str">
        <f t="shared" si="0"/>
        <v/>
      </c>
    </row>
    <row r="18" spans="1:7" s="3" customFormat="1" ht="33.9" customHeight="1" x14ac:dyDescent="0.3">
      <c r="B18" s="49" t="str">
        <f t="array" ref="B18">IFERROR(INDEX(InvoiceDetails[],SMALL(IF(InvoiceDetails[Fatura '#]=rngInvoice,ROW(InvoiceDetails[])-ROW(InvoiceDetails[#Headers])), ROW(10:10)), MATCH($B$8, InvoiceDetails[#Headers], 0)),"")</f>
        <v/>
      </c>
      <c r="C18" s="50" t="str">
        <f t="array" ref="C18">IFERROR(INDEX(InvoiceDetails[],SMALL(IF(InvoiceDetails[Fatura '#]=rngInvoice,ROW(InvoiceDetails[])-ROW(InvoiceDetails[#Headers])), ROW(10:10)), MATCH($C$8, InvoiceDetails[#Headers], 0)),"")</f>
        <v/>
      </c>
      <c r="D18" s="51" t="str">
        <f t="array" ref="D18">IFERROR(INDEX(InvoiceDetails[],SMALL(IF(InvoiceDetails[Fatura '#]=rngInvoice,ROW(InvoiceDetails[])-ROW(InvoiceDetails[#Headers])), ROW(10:10)), MATCH($D$8, InvoiceDetails[#Headers], 0)),"")</f>
        <v/>
      </c>
      <c r="E18" s="53" t="str">
        <f t="array" ref="E18">IFERROR(INDEX(InvoiceDetails[],SMALL(IF(InvoiceDetails[Fatura '#]=rngInvoice,ROW(InvoiceDetails[])-ROW(InvoiceDetails[#Headers])), ROW(10:10)), MATCH($E$8, InvoiceDetails[#Headers], 0)),"")</f>
        <v/>
      </c>
      <c r="F18" s="53" t="str">
        <f t="array" ref="F18">IFERROR(INDEX(InvoiceDetails[],SMALL(IF(InvoiceDetails[Fatura '#]=rngInvoice,ROW(InvoiceDetails[])-ROW(InvoiceDetails[#Headers])), ROW(10:10)), MATCH($F$8, InvoiceDetails[#Headers], 0)),"")</f>
        <v/>
      </c>
      <c r="G18" s="82" t="str">
        <f t="shared" si="0"/>
        <v/>
      </c>
    </row>
    <row r="19" spans="1:7" s="3" customFormat="1" ht="33.9" customHeight="1" x14ac:dyDescent="0.3">
      <c r="B19" s="49" t="str">
        <f t="array" ref="B19">IFERROR(INDEX(InvoiceDetails[],SMALL(IF(InvoiceDetails[Fatura '#]=rngInvoice,ROW(InvoiceDetails[])-ROW(InvoiceDetails[#Headers])), ROW(11:11)), MATCH($B$8, InvoiceDetails[#Headers], 0)),"")</f>
        <v/>
      </c>
      <c r="C19" s="50" t="str">
        <f t="array" ref="C19">IFERROR(INDEX(InvoiceDetails[],SMALL(IF(InvoiceDetails[Fatura '#]=rngInvoice,ROW(InvoiceDetails[])-ROW(InvoiceDetails[#Headers])), ROW(11:11)), MATCH($C$8, InvoiceDetails[#Headers], 0)),"")</f>
        <v/>
      </c>
      <c r="D19" s="51" t="str">
        <f t="array" ref="D19">IFERROR(INDEX(InvoiceDetails[],SMALL(IF(InvoiceDetails[Fatura '#]=rngInvoice,ROW(InvoiceDetails[])-ROW(InvoiceDetails[#Headers])), ROW(11:11)), MATCH($D$8, InvoiceDetails[#Headers], 0)),"")</f>
        <v/>
      </c>
      <c r="E19" s="53" t="str">
        <f t="array" ref="E19">IFERROR(INDEX(InvoiceDetails[],SMALL(IF(InvoiceDetails[Fatura '#]=rngInvoice,ROW(InvoiceDetails[])-ROW(InvoiceDetails[#Headers])), ROW(11:11)), MATCH($E$8, InvoiceDetails[#Headers], 0)),"")</f>
        <v/>
      </c>
      <c r="F19" s="53" t="str">
        <f t="array" ref="F19">IFERROR(INDEX(InvoiceDetails[],SMALL(IF(InvoiceDetails[Fatura '#]=rngInvoice,ROW(InvoiceDetails[])-ROW(InvoiceDetails[#Headers])), ROW(11:11)), MATCH($F$8, InvoiceDetails[#Headers], 0)),"")</f>
        <v/>
      </c>
      <c r="G19" s="82" t="str">
        <f t="shared" si="0"/>
        <v/>
      </c>
    </row>
    <row r="20" spans="1:7" s="3" customFormat="1" ht="33.9" customHeight="1" x14ac:dyDescent="0.3">
      <c r="B20" s="49" t="str">
        <f t="array" ref="B20">IFERROR(INDEX(InvoiceDetails[],SMALL(IF(InvoiceDetails[Fatura '#]=rngInvoice,ROW(InvoiceDetails[])-ROW(InvoiceDetails[#Headers])), ROW(12:12)), MATCH($B$8, InvoiceDetails[#Headers], 0)),"")</f>
        <v/>
      </c>
      <c r="C20" s="50" t="str">
        <f t="array" ref="C20">IFERROR(INDEX(InvoiceDetails[],SMALL(IF(InvoiceDetails[Fatura '#]=rngInvoice,ROW(InvoiceDetails[])-ROW(InvoiceDetails[#Headers])), ROW(12:12)), MATCH($C$8, InvoiceDetails[#Headers], 0)),"")</f>
        <v/>
      </c>
      <c r="D20" s="51" t="str">
        <f t="array" ref="D20">IFERROR(INDEX(InvoiceDetails[],SMALL(IF(InvoiceDetails[Fatura '#]=rngInvoice,ROW(InvoiceDetails[])-ROW(InvoiceDetails[#Headers])), ROW(12:12)), MATCH($D$8, InvoiceDetails[#Headers], 0)),"")</f>
        <v/>
      </c>
      <c r="E20" s="53" t="str">
        <f t="array" ref="E20">IFERROR(INDEX(InvoiceDetails[],SMALL(IF(InvoiceDetails[Fatura '#]=rngInvoice,ROW(InvoiceDetails[])-ROW(InvoiceDetails[#Headers])), ROW(12:12)), MATCH($E$8, InvoiceDetails[#Headers], 0)),"")</f>
        <v/>
      </c>
      <c r="F20" s="53" t="str">
        <f t="array" ref="F20">IFERROR(INDEX(InvoiceDetails[],SMALL(IF(InvoiceDetails[Fatura '#]=rngInvoice,ROW(InvoiceDetails[])-ROW(InvoiceDetails[#Headers])), ROW(12:12)), MATCH($F$8, InvoiceDetails[#Headers], 0)),"")</f>
        <v/>
      </c>
      <c r="G20" s="82" t="str">
        <f t="shared" si="0"/>
        <v/>
      </c>
    </row>
    <row r="21" spans="1:7" s="3" customFormat="1" ht="33.9" customHeight="1" x14ac:dyDescent="0.3">
      <c r="B21" s="49" t="str">
        <f t="array" ref="B21">IFERROR(INDEX(InvoiceDetails[],SMALL(IF(InvoiceDetails[Fatura '#]=rngInvoice,ROW(InvoiceDetails[])-ROW(InvoiceDetails[#Headers])), ROW(13:13)), MATCH($B$8, InvoiceDetails[#Headers], 0)),"")</f>
        <v/>
      </c>
      <c r="C21" s="50" t="str">
        <f t="array" ref="C21">IFERROR(INDEX(InvoiceDetails[],SMALL(IF(InvoiceDetails[Fatura '#]=rngInvoice,ROW(InvoiceDetails[])-ROW(InvoiceDetails[#Headers])), ROW(13:13)), MATCH($C$8, InvoiceDetails[#Headers], 0)),"")</f>
        <v/>
      </c>
      <c r="D21" s="51" t="str">
        <f t="array" ref="D21">IFERROR(INDEX(InvoiceDetails[],SMALL(IF(InvoiceDetails[Fatura '#]=rngInvoice,ROW(InvoiceDetails[])-ROW(InvoiceDetails[#Headers])), ROW(13:13)), MATCH($D$8, InvoiceDetails[#Headers], 0)),"")</f>
        <v/>
      </c>
      <c r="E21" s="53" t="str">
        <f t="array" ref="E21">IFERROR(INDEX(InvoiceDetails[],SMALL(IF(InvoiceDetails[Fatura '#]=rngInvoice,ROW(InvoiceDetails[])-ROW(InvoiceDetails[#Headers])), ROW(13:13)), MATCH($E$8, InvoiceDetails[#Headers], 0)),"")</f>
        <v/>
      </c>
      <c r="F21" s="53" t="str">
        <f t="array" ref="F21">IFERROR(INDEX(InvoiceDetails[],SMALL(IF(InvoiceDetails[Fatura '#]=rngInvoice,ROW(InvoiceDetails[])-ROW(InvoiceDetails[#Headers])), ROW(13:13)), MATCH($F$8, InvoiceDetails[#Headers], 0)),"")</f>
        <v/>
      </c>
      <c r="G21" s="54" t="str">
        <f t="shared" si="0"/>
        <v/>
      </c>
    </row>
    <row r="22" spans="1:7" s="3" customFormat="1" ht="33.9" customHeight="1" x14ac:dyDescent="0.3">
      <c r="B22" s="49" t="str">
        <f t="array" ref="B22">IFERROR(INDEX(InvoiceDetails[],SMALL(IF(InvoiceDetails[Fatura '#]=rngInvoice,ROW(InvoiceDetails[])-ROW(InvoiceDetails[#Headers])), ROW(#REF!)), MATCH($B$8, InvoiceDetails[#Headers], 0)),"")</f>
        <v/>
      </c>
      <c r="C22" s="50" t="str">
        <f t="array" ref="C22">IFERROR(INDEX(InvoiceDetails[],SMALL(IF(InvoiceDetails[Fatura '#]=rngInvoice,ROW(InvoiceDetails[])-ROW(InvoiceDetails[#Headers])), ROW(#REF!)), MATCH($C$8, InvoiceDetails[#Headers], 0)),"")</f>
        <v/>
      </c>
      <c r="D22" s="51" t="str">
        <f t="array" ref="D22">IFERROR(INDEX(InvoiceDetails[],SMALL(IF(InvoiceDetails[Fatura '#]=rngInvoice,ROW(InvoiceDetails[])-ROW(InvoiceDetails[#Headers])), ROW(#REF!)), MATCH($D$8, InvoiceDetails[#Headers], 0)),"")</f>
        <v/>
      </c>
      <c r="E22" s="53" t="str">
        <f t="array" ref="E22">IFERROR(INDEX(InvoiceDetails[],SMALL(IF(InvoiceDetails[Fatura '#]=rngInvoice,ROW(InvoiceDetails[])-ROW(InvoiceDetails[#Headers])), ROW(#REF!)), MATCH($E$8, InvoiceDetails[#Headers], 0)),"")</f>
        <v/>
      </c>
      <c r="F22" s="53" t="str">
        <f t="array" ref="F22">IFERROR(INDEX(InvoiceDetails[],SMALL(IF(InvoiceDetails[Fatura '#]=rngInvoice,ROW(InvoiceDetails[])-ROW(InvoiceDetails[#Headers])), ROW(#REF!)), MATCH($F$8, InvoiceDetails[#Headers], 0)),"")</f>
        <v/>
      </c>
      <c r="G22" s="54" t="str">
        <f t="shared" si="0"/>
        <v/>
      </c>
    </row>
    <row r="23" spans="1:7" s="3" customFormat="1" ht="33.9" customHeight="1" x14ac:dyDescent="0.3">
      <c r="B23" s="49" t="str">
        <f t="array" ref="B23">IFERROR(INDEX(InvoiceDetails[],SMALL(IF(InvoiceDetails[Fatura '#]=rngInvoice,ROW(InvoiceDetails[])-ROW(InvoiceDetails[#Headers])), ROW(#REF!)), MATCH($B$8, InvoiceDetails[#Headers], 0)),"")</f>
        <v/>
      </c>
      <c r="C23" s="50" t="str">
        <f t="array" ref="C23">IFERROR(INDEX(InvoiceDetails[],SMALL(IF(InvoiceDetails[Fatura '#]=rngInvoice,ROW(InvoiceDetails[])-ROW(InvoiceDetails[#Headers])), ROW(#REF!)), MATCH($C$8, InvoiceDetails[#Headers], 0)),"")</f>
        <v/>
      </c>
      <c r="D23" s="51" t="str">
        <f t="array" ref="D23">IFERROR(INDEX(InvoiceDetails[],SMALL(IF(InvoiceDetails[Fatura '#]=rngInvoice,ROW(InvoiceDetails[])-ROW(InvoiceDetails[#Headers])), ROW(#REF!)), MATCH($D$8, InvoiceDetails[#Headers], 0)),"")</f>
        <v/>
      </c>
      <c r="E23" s="53" t="str">
        <f t="array" ref="E23">IFERROR(INDEX(InvoiceDetails[],SMALL(IF(InvoiceDetails[Fatura '#]=rngInvoice,ROW(InvoiceDetails[])-ROW(InvoiceDetails[#Headers])), ROW(#REF!)), MATCH($E$8, InvoiceDetails[#Headers], 0)),"")</f>
        <v/>
      </c>
      <c r="F23" s="53" t="str">
        <f t="array" ref="F23">IFERROR(INDEX(InvoiceDetails[],SMALL(IF(InvoiceDetails[Fatura '#]=rngInvoice,ROW(InvoiceDetails[])-ROW(InvoiceDetails[#Headers])), ROW(#REF!)), MATCH($F$8, InvoiceDetails[#Headers], 0)),"")</f>
        <v/>
      </c>
      <c r="G23" s="54" t="str">
        <f t="shared" si="0"/>
        <v/>
      </c>
    </row>
    <row r="24" spans="1:7" s="3" customFormat="1" ht="33.9" customHeight="1" x14ac:dyDescent="0.3">
      <c r="D24" s="6"/>
      <c r="E24" s="6"/>
      <c r="F24" s="55" t="s">
        <v>96</v>
      </c>
      <c r="G24" s="96">
        <f>SUM(ProjectInvoice[Price])</f>
        <v>0</v>
      </c>
    </row>
    <row r="25" spans="1:7" s="3" customFormat="1" ht="33.9" customHeight="1" x14ac:dyDescent="0.3">
      <c r="D25" s="6"/>
      <c r="E25" s="6"/>
      <c r="F25" s="55" t="s">
        <v>97</v>
      </c>
      <c r="G25" s="56">
        <f>VLOOKUP(rngInvoice,InvoicesMain[],5)</f>
        <v>8.7499999999999994E-2</v>
      </c>
    </row>
    <row r="26" spans="1:7" s="3" customFormat="1" ht="33.9" customHeight="1" x14ac:dyDescent="0.3">
      <c r="D26" s="6"/>
      <c r="E26" s="6"/>
      <c r="F26" s="55" t="s">
        <v>98</v>
      </c>
      <c r="G26" s="57">
        <f>G24*G25</f>
        <v>0</v>
      </c>
    </row>
    <row r="27" spans="1:7" s="3" customFormat="1" ht="33.9" customHeight="1" x14ac:dyDescent="0.3">
      <c r="C27" s="7"/>
      <c r="F27" s="55" t="s">
        <v>99</v>
      </c>
      <c r="G27" s="57">
        <f>VLOOKUP(rngInvoice,InvoicesMain[],6)</f>
        <v>0</v>
      </c>
    </row>
    <row r="28" spans="1:7" s="3" customFormat="1" ht="33.9" customHeight="1" thickBot="1" x14ac:dyDescent="0.35">
      <c r="B28" s="62" t="s">
        <v>102</v>
      </c>
      <c r="C28" s="62"/>
      <c r="D28" s="62"/>
      <c r="E28" s="65"/>
      <c r="F28" s="58" t="s">
        <v>100</v>
      </c>
      <c r="G28" s="57">
        <f>VLOOKUP(rngInvoice,InvoicesMain[],7)</f>
        <v>0</v>
      </c>
    </row>
    <row r="29" spans="1:7" ht="33.9" customHeight="1" thickTop="1" x14ac:dyDescent="0.3">
      <c r="B29" s="86" t="s">
        <v>103</v>
      </c>
      <c r="C29" s="86"/>
      <c r="D29" s="86"/>
      <c r="E29" s="64"/>
      <c r="F29" s="59" t="s">
        <v>101</v>
      </c>
      <c r="G29" s="97">
        <f>(G24+G26+G27)-G28</f>
        <v>0</v>
      </c>
    </row>
    <row r="30" spans="1:7" ht="33.9" customHeight="1" x14ac:dyDescent="0.3">
      <c r="A30" s="2"/>
      <c r="E30" s="61"/>
      <c r="F30" s="61"/>
    </row>
    <row r="32" spans="1:7" ht="33.9" customHeight="1" x14ac:dyDescent="0.3">
      <c r="D32" s="63"/>
      <c r="E32" s="63"/>
      <c r="F32" s="63"/>
    </row>
  </sheetData>
  <sheetProtection formatCells="0" formatColumns="0" formatRows="0" selectLockedCells="1" sort="0"/>
  <mergeCells count="11">
    <mergeCell ref="B29:D29"/>
    <mergeCell ref="B1:G1"/>
    <mergeCell ref="D4:E4"/>
    <mergeCell ref="D5:E5"/>
    <mergeCell ref="D6:E6"/>
    <mergeCell ref="D2:E2"/>
    <mergeCell ref="D3:E3"/>
    <mergeCell ref="F2:G2"/>
    <mergeCell ref="F3:G3"/>
    <mergeCell ref="B2:C2"/>
    <mergeCell ref="B3:C3"/>
  </mergeCells>
  <phoneticPr fontId="1" type="noConversion"/>
  <conditionalFormatting sqref="B9:F23 F24:F28">
    <cfRule type="expression" dxfId="37" priority="7">
      <formula>MOD(ROW(),2)=0</formula>
    </cfRule>
  </conditionalFormatting>
  <conditionalFormatting sqref="G9:G23">
    <cfRule type="expression" dxfId="36" priority="4">
      <formula>MOD(ROW(),2)=0</formula>
    </cfRule>
    <cfRule type="expression" dxfId="35" priority="5">
      <formula>MOD(ROW(),2)=1</formula>
    </cfRule>
  </conditionalFormatting>
  <conditionalFormatting sqref="G24:G28">
    <cfRule type="expression" dxfId="34" priority="1">
      <formula>MOD(ROW(),2)=1</formula>
    </cfRule>
    <cfRule type="expression" dxfId="33" priority="2">
      <formula>MOD(ROW(),2)=0</formula>
    </cfRule>
  </conditionalFormatting>
  <dataValidations count="1">
    <dataValidation type="list" allowBlank="1" showInputMessage="1" showErrorMessage="1" errorTitle="Invalid Data" error="Please select and Invoice number from this list. If your invoice isn't shown, check the worksheet named Invoices - Main." sqref="G4" xr:uid="{00000000-0002-0000-0000-000000000000}">
      <formula1>Invoice_No</formula1>
    </dataValidation>
  </dataValidations>
  <printOptions horizontalCentered="1"/>
  <pageMargins left="0.7" right="0.7" top="1" bottom="1" header="0.3" footer="0.3"/>
  <pageSetup scale="18" orientation="portrait" horizontalDpi="300" verticalDpi="300" r:id="rId1"/>
  <headerFooter differentFirst="1" alignWithMargins="0">
    <oddFooter>Page &amp;P of &amp;N</oddFooter>
  </headerFooter>
  <ignoredErrors>
    <ignoredError sqref="B9:F21 B22:F23" emptyCellReference="1"/>
  </ignoredErrors>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theme="9" tint="0.39997558519241921"/>
    <pageSetUpPr autoPageBreaks="0" fitToPage="1"/>
  </sheetPr>
  <dimension ref="A1:L5"/>
  <sheetViews>
    <sheetView showGridLines="0" topLeftCell="D1" zoomScaleNormal="100" workbookViewId="0">
      <selection activeCell="L6" sqref="L6"/>
    </sheetView>
  </sheetViews>
  <sheetFormatPr baseColWidth="10" defaultColWidth="9" defaultRowHeight="33.9" customHeight="1" x14ac:dyDescent="0.3"/>
  <cols>
    <col min="1" max="1" width="2.88671875" style="14" customWidth="1"/>
    <col min="2" max="2" width="16.5546875" hidden="1" customWidth="1"/>
    <col min="3" max="3" width="18.6640625" customWidth="1"/>
    <col min="4" max="4" width="24.6640625" style="12" customWidth="1"/>
    <col min="5" max="5" width="22.33203125" style="12" customWidth="1"/>
    <col min="6" max="6" width="26.5546875" style="12" customWidth="1"/>
    <col min="7" max="7" width="17.33203125" style="12" customWidth="1"/>
    <col min="8" max="8" width="11.88671875" style="16" customWidth="1"/>
    <col min="9" max="9" width="15.6640625" style="13" customWidth="1"/>
    <col min="10" max="10" width="14.6640625" style="14" customWidth="1"/>
    <col min="11" max="11" width="22.5546875" style="14" customWidth="1"/>
    <col min="12" max="12" width="15.33203125" style="15" customWidth="1"/>
    <col min="13" max="13" width="2.88671875" customWidth="1"/>
  </cols>
  <sheetData>
    <row r="1" spans="2:12" ht="29.1" customHeight="1" x14ac:dyDescent="0.3">
      <c r="C1" s="66" t="s">
        <v>104</v>
      </c>
      <c r="D1" s="67"/>
      <c r="E1" s="67"/>
      <c r="F1" s="67"/>
      <c r="G1" s="67"/>
      <c r="H1" s="68"/>
      <c r="I1" s="69"/>
      <c r="J1" s="70"/>
      <c r="K1" s="70"/>
      <c r="L1" s="71"/>
    </row>
    <row r="2" spans="2:12" s="10" customFormat="1" ht="24" customHeight="1" x14ac:dyDescent="0.3">
      <c r="B2" s="11" t="s">
        <v>1</v>
      </c>
      <c r="C2" s="17" t="s">
        <v>105</v>
      </c>
      <c r="D2" s="17" t="s">
        <v>107</v>
      </c>
      <c r="E2" s="17" t="s">
        <v>109</v>
      </c>
      <c r="F2" s="17" t="s">
        <v>84</v>
      </c>
      <c r="G2" s="17" t="s">
        <v>110</v>
      </c>
      <c r="H2" s="17" t="s">
        <v>111</v>
      </c>
      <c r="I2" s="17" t="s">
        <v>112</v>
      </c>
      <c r="J2" s="17" t="s">
        <v>113</v>
      </c>
      <c r="K2" s="25" t="s">
        <v>88</v>
      </c>
      <c r="L2" s="17" t="s">
        <v>2</v>
      </c>
    </row>
    <row r="3" spans="2:12" ht="33.9" customHeight="1" x14ac:dyDescent="0.3">
      <c r="B3" s="4" t="str">
        <f t="shared" ref="B3:B4" si="0">C3&amp; " - "&amp;D3</f>
        <v>1 - Brinquedos Tailspin</v>
      </c>
      <c r="C3" s="21">
        <v>1</v>
      </c>
      <c r="D3" s="19" t="s">
        <v>108</v>
      </c>
      <c r="E3" s="19" t="s">
        <v>31</v>
      </c>
      <c r="F3" s="19" t="s">
        <v>33</v>
      </c>
      <c r="G3" s="19" t="s">
        <v>34</v>
      </c>
      <c r="H3" s="11" t="s">
        <v>35</v>
      </c>
      <c r="I3" s="5" t="s">
        <v>36</v>
      </c>
      <c r="J3" s="22" t="s">
        <v>43</v>
      </c>
      <c r="K3" s="23" t="s">
        <v>4</v>
      </c>
      <c r="L3" s="22" t="s">
        <v>45</v>
      </c>
    </row>
    <row r="4" spans="2:12" ht="33.9" customHeight="1" x14ac:dyDescent="0.3">
      <c r="B4" s="4" t="str">
        <f t="shared" si="0"/>
        <v>2 - Contoso, Ltd</v>
      </c>
      <c r="C4" s="21">
        <v>2</v>
      </c>
      <c r="D4" s="19" t="s">
        <v>41</v>
      </c>
      <c r="E4" s="19" t="s">
        <v>32</v>
      </c>
      <c r="F4" s="19" t="s">
        <v>38</v>
      </c>
      <c r="G4" s="19" t="s">
        <v>39</v>
      </c>
      <c r="H4" s="11" t="s">
        <v>40</v>
      </c>
      <c r="I4" s="5" t="s">
        <v>37</v>
      </c>
      <c r="J4" s="22" t="s">
        <v>44</v>
      </c>
      <c r="K4" s="23" t="s">
        <v>4</v>
      </c>
      <c r="L4" s="22" t="s">
        <v>18</v>
      </c>
    </row>
    <row r="5" spans="2:12" ht="33.9" customHeight="1" x14ac:dyDescent="0.3">
      <c r="B5" s="29" t="s">
        <v>13</v>
      </c>
      <c r="C5" s="34" t="s">
        <v>106</v>
      </c>
      <c r="D5" s="30"/>
      <c r="E5" s="30"/>
      <c r="F5" s="30"/>
      <c r="G5" s="30"/>
      <c r="H5" s="31"/>
      <c r="I5" s="32"/>
      <c r="J5" s="33"/>
      <c r="K5" s="32"/>
      <c r="L5" s="33"/>
    </row>
  </sheetData>
  <sheetProtection formatCells="0" formatColumns="0" formatRows="0" insertColumns="0" insertRows="0" insertHyperlinks="0" deleteColumns="0" deleteRows="0" selectLockedCells="1" sort="0" autoFilter="0" pivotTables="0"/>
  <conditionalFormatting sqref="C3:C4">
    <cfRule type="duplicateValues" dxfId="32" priority="47"/>
  </conditionalFormatting>
  <conditionalFormatting sqref="D3:D4">
    <cfRule type="duplicateValues" dxfId="31" priority="48"/>
  </conditionalFormatting>
  <hyperlinks>
    <hyperlink ref="K3" r:id="rId1" xr:uid="{00000000-0004-0000-0100-000000000000}"/>
    <hyperlink ref="K4" r:id="rId2" xr:uid="{00000000-0004-0000-0100-000001000000}"/>
  </hyperlinks>
  <printOptions horizontalCentered="1"/>
  <pageMargins left="0.25" right="0.25" top="0.75" bottom="0.75" header="0.3" footer="0.3"/>
  <pageSetup scale="74" fitToHeight="0" orientation="landscape" r:id="rId3"/>
  <headerFooter differentFirst="1">
    <oddFooter>Page &amp;P of &amp;N</oddFooter>
  </headerFooter>
  <ignoredErrors>
    <ignoredError sqref="I3:I4" numberStoredAsText="1"/>
  </ignoredErrors>
  <tableParts count="1">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0070C0"/>
    <pageSetUpPr autoPageBreaks="0" fitToPage="1"/>
  </sheetPr>
  <dimension ref="B1:K5"/>
  <sheetViews>
    <sheetView showGridLines="0" topLeftCell="E1" zoomScaleNormal="100" workbookViewId="0">
      <selection activeCell="K6" sqref="K6"/>
    </sheetView>
  </sheetViews>
  <sheetFormatPr baseColWidth="10" defaultColWidth="9" defaultRowHeight="33.9" customHeight="1" x14ac:dyDescent="0.3"/>
  <cols>
    <col min="1" max="1" width="2.88671875" customWidth="1"/>
    <col min="2" max="2" width="14.88671875" customWidth="1"/>
    <col min="3" max="3" width="20.6640625" customWidth="1"/>
    <col min="4" max="4" width="20" customWidth="1"/>
    <col min="5" max="5" width="25.88671875" customWidth="1"/>
    <col min="6" max="6" width="18.88671875" style="1" customWidth="1"/>
    <col min="7" max="7" width="11.44140625" style="1" customWidth="1"/>
    <col min="8" max="8" width="13.5546875" style="1" customWidth="1"/>
    <col min="9" max="9" width="17.88671875" style="1" customWidth="1"/>
    <col min="10" max="10" width="22.33203125" style="1" customWidth="1"/>
    <col min="11" max="11" width="29.88671875" customWidth="1"/>
    <col min="12" max="12" width="2.88671875" customWidth="1"/>
  </cols>
  <sheetData>
    <row r="1" spans="2:11" ht="29.1" customHeight="1" x14ac:dyDescent="0.3">
      <c r="B1" s="66" t="s">
        <v>114</v>
      </c>
      <c r="C1" s="72"/>
      <c r="D1" s="72"/>
      <c r="E1" s="72"/>
      <c r="F1" s="73"/>
      <c r="G1" s="73"/>
      <c r="H1" s="73"/>
      <c r="I1" s="73"/>
      <c r="J1" s="73"/>
      <c r="K1" s="72"/>
    </row>
    <row r="2" spans="2:11" ht="24" customHeight="1" x14ac:dyDescent="0.3">
      <c r="B2" s="17" t="s">
        <v>115</v>
      </c>
      <c r="C2" s="17" t="s">
        <v>117</v>
      </c>
      <c r="D2" s="17" t="s">
        <v>120</v>
      </c>
      <c r="E2" s="17" t="s">
        <v>121</v>
      </c>
      <c r="F2" s="17" t="s">
        <v>97</v>
      </c>
      <c r="G2" s="17" t="s">
        <v>99</v>
      </c>
      <c r="H2" s="17" t="s">
        <v>124</v>
      </c>
      <c r="I2" s="17" t="s">
        <v>125</v>
      </c>
      <c r="J2" s="17" t="s">
        <v>126</v>
      </c>
      <c r="K2" s="17" t="s">
        <v>127</v>
      </c>
    </row>
    <row r="3" spans="2:11" ht="33.9" customHeight="1" x14ac:dyDescent="0.3">
      <c r="B3" s="26" t="s">
        <v>3</v>
      </c>
      <c r="C3" s="18" t="s">
        <v>118</v>
      </c>
      <c r="D3" s="98">
        <f ca="1">TODAY()</f>
        <v>46037</v>
      </c>
      <c r="E3" s="5" t="s">
        <v>122</v>
      </c>
      <c r="F3" s="20">
        <v>8.7499999999999994E-2</v>
      </c>
      <c r="G3" s="99">
        <v>100</v>
      </c>
      <c r="H3" s="99">
        <v>100</v>
      </c>
      <c r="I3" s="99">
        <f>SUMIF(InvoiceDetails[Fatura '#],"="&amp;InvoicesMain[[#This Row],[Fatura '#]],InvoiceDetails[Total])</f>
        <v>5200</v>
      </c>
      <c r="J3" s="99">
        <f>(InvoicesMain[[#This Row],[Detalhe Total]]*(1+InvoicesMain[[#This Row],[Taxa de imposto]]))+InvoicesMain[[#This Row],[Mais]]-InvoicesMain[[#This Row],[Armazém]]</f>
        <v>5654.9999999999991</v>
      </c>
      <c r="K3" s="19"/>
    </row>
    <row r="4" spans="2:11" ht="33.9" customHeight="1" x14ac:dyDescent="0.3">
      <c r="B4" s="26" t="s">
        <v>17</v>
      </c>
      <c r="C4" s="18" t="s">
        <v>42</v>
      </c>
      <c r="D4" s="98">
        <f ca="1">TODAY()+10</f>
        <v>46047</v>
      </c>
      <c r="E4" s="5" t="s">
        <v>123</v>
      </c>
      <c r="F4" s="20">
        <v>8.7499999999999994E-2</v>
      </c>
      <c r="G4" s="99"/>
      <c r="H4" s="99"/>
      <c r="I4" s="99">
        <f>SUMIF(InvoiceDetails[Fatura '#],"="&amp;InvoicesMain[[#This Row],[Fatura '#]],InvoiceDetails[Total])</f>
        <v>2014</v>
      </c>
      <c r="J4" s="99">
        <f>(InvoicesMain[[#This Row],[Detalhe Total]]*(1+InvoicesMain[[#This Row],[Taxa de imposto]]))+InvoicesMain[[#This Row],[Mais]]-InvoicesMain[[#This Row],[Armazém]]</f>
        <v>2190.2249999999999</v>
      </c>
      <c r="K4" s="19"/>
    </row>
    <row r="5" spans="2:11" ht="33.9" customHeight="1" x14ac:dyDescent="0.3">
      <c r="B5" s="35" t="s">
        <v>116</v>
      </c>
      <c r="C5" s="35" t="s">
        <v>119</v>
      </c>
      <c r="D5" s="36"/>
      <c r="E5" s="37"/>
      <c r="F5" s="19"/>
      <c r="G5" s="99">
        <f>SUBTOTAL(109,InvoicesMain[Mais])</f>
        <v>100</v>
      </c>
      <c r="H5" s="99">
        <f>SUBTOTAL(109,InvoicesMain[Armazém])</f>
        <v>100</v>
      </c>
      <c r="I5" s="99">
        <f>SUBTOTAL(109,InvoicesMain[Detalhe Total])</f>
        <v>7214</v>
      </c>
      <c r="J5" s="99">
        <f>SUBTOTAL(109,InvoicesMain[Total da fatura])</f>
        <v>7845.2249999999985</v>
      </c>
      <c r="K5" s="38"/>
    </row>
  </sheetData>
  <sheetProtection formatCells="0" formatColumns="0" formatRows="0" insertRows="0" insertHyperlinks="0" deleteRows="0" selectLockedCells="1" sort="0" autoFilter="0" pivotTables="0"/>
  <conditionalFormatting sqref="B3:B4">
    <cfRule type="duplicateValues" dxfId="30" priority="51"/>
  </conditionalFormatting>
  <dataValidations count="1">
    <dataValidation type="list" allowBlank="1" showInputMessage="1" showErrorMessage="1" sqref="C3:C4" xr:uid="{00000000-0002-0000-0200-000000000000}">
      <formula1>CustomerLookup</formula1>
    </dataValidation>
  </dataValidations>
  <printOptions horizontalCentered="1"/>
  <pageMargins left="0.25" right="0.25" top="0.75" bottom="0.75" header="0.3" footer="0.3"/>
  <pageSetup scale="74" fitToHeight="0" orientation="landscape" r:id="rId1"/>
  <headerFooter differentFirst="1">
    <oddFooter>Page &amp;P of &amp;N</oddFooter>
  </headerFooter>
  <ignoredErrors>
    <ignoredError sqref="J4" emptyCellReference="1"/>
  </ignoredErrors>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theme="4" tint="0.39997558519241921"/>
    <pageSetUpPr autoPageBreaks="0" fitToPage="1"/>
  </sheetPr>
  <dimension ref="B1:H39"/>
  <sheetViews>
    <sheetView showGridLines="0" tabSelected="1" zoomScaleNormal="100" workbookViewId="0">
      <pane ySplit="2" topLeftCell="A30" activePane="bottomLeft" state="frozen"/>
      <selection pane="bottomLeft" activeCell="H40" sqref="H40"/>
    </sheetView>
  </sheetViews>
  <sheetFormatPr baseColWidth="10" defaultColWidth="9" defaultRowHeight="33.9" customHeight="1" x14ac:dyDescent="0.3"/>
  <cols>
    <col min="1" max="1" width="2.5546875" customWidth="1"/>
    <col min="2" max="2" width="24.6640625" customWidth="1"/>
    <col min="3" max="3" width="15.6640625" customWidth="1"/>
    <col min="4" max="4" width="15.44140625" customWidth="1"/>
    <col min="5" max="5" width="16" customWidth="1"/>
    <col min="6" max="6" width="17.88671875" customWidth="1"/>
    <col min="7" max="7" width="15.6640625" customWidth="1"/>
    <col min="8" max="8" width="12.88671875" customWidth="1"/>
    <col min="9" max="9" width="2.88671875" customWidth="1"/>
  </cols>
  <sheetData>
    <row r="1" spans="2:8" ht="29.1" customHeight="1" x14ac:dyDescent="0.3">
      <c r="B1" s="66" t="s">
        <v>128</v>
      </c>
      <c r="C1" s="72"/>
      <c r="D1" s="72"/>
      <c r="E1" s="72"/>
      <c r="F1" s="72"/>
      <c r="G1" s="72"/>
      <c r="H1" s="72"/>
    </row>
    <row r="2" spans="2:8" ht="24" customHeight="1" x14ac:dyDescent="0.3">
      <c r="B2" s="17" t="s">
        <v>129</v>
      </c>
      <c r="C2" s="17" t="s">
        <v>115</v>
      </c>
      <c r="D2" s="17" t="s">
        <v>130</v>
      </c>
      <c r="E2" s="17" t="s">
        <v>131</v>
      </c>
      <c r="F2" s="17" t="s">
        <v>132</v>
      </c>
      <c r="G2" s="17" t="s">
        <v>133</v>
      </c>
      <c r="H2" s="17" t="s">
        <v>13</v>
      </c>
    </row>
    <row r="3" spans="2:8" ht="33.9" customHeight="1" x14ac:dyDescent="0.3">
      <c r="B3" s="5" t="s">
        <v>134</v>
      </c>
      <c r="C3" s="5" t="s">
        <v>3</v>
      </c>
      <c r="D3" s="5">
        <v>1</v>
      </c>
      <c r="E3" s="24">
        <v>1</v>
      </c>
      <c r="F3" s="99">
        <v>1</v>
      </c>
      <c r="G3" s="99">
        <v>1</v>
      </c>
      <c r="H3" s="99">
        <f>(InvoiceDetails[[#This Row],[Quantidade]]*InvoiceDetails[[#This Row],[Preço unitário]])-InvoiceDetails[[#This Row],[Desconto]]</f>
        <v>0</v>
      </c>
    </row>
    <row r="4" spans="2:8" ht="33.9" customHeight="1" x14ac:dyDescent="0.3">
      <c r="B4" s="5" t="s">
        <v>135</v>
      </c>
      <c r="C4" s="5" t="s">
        <v>3</v>
      </c>
      <c r="D4" s="5">
        <v>2</v>
      </c>
      <c r="E4" s="24">
        <v>2</v>
      </c>
      <c r="F4" s="99">
        <v>2</v>
      </c>
      <c r="G4" s="99">
        <v>2</v>
      </c>
      <c r="H4" s="99">
        <f>(InvoiceDetails[[#This Row],[Quantidade]]*InvoiceDetails[[#This Row],[Preço unitário]])-InvoiceDetails[[#This Row],[Desconto]]</f>
        <v>2</v>
      </c>
    </row>
    <row r="5" spans="2:8" ht="33.9" customHeight="1" x14ac:dyDescent="0.3">
      <c r="B5" s="5" t="s">
        <v>136</v>
      </c>
      <c r="C5" s="5" t="s">
        <v>3</v>
      </c>
      <c r="D5" s="5">
        <v>3</v>
      </c>
      <c r="E5" s="24">
        <v>3</v>
      </c>
      <c r="F5" s="99">
        <v>3</v>
      </c>
      <c r="G5" s="99">
        <v>3</v>
      </c>
      <c r="H5" s="99">
        <f>(InvoiceDetails[[#This Row],[Quantidade]]*InvoiceDetails[[#This Row],[Preço unitário]])-InvoiceDetails[[#This Row],[Desconto]]</f>
        <v>6</v>
      </c>
    </row>
    <row r="6" spans="2:8" ht="33.9" customHeight="1" x14ac:dyDescent="0.3">
      <c r="B6" s="5" t="s">
        <v>137</v>
      </c>
      <c r="C6" s="5" t="s">
        <v>3</v>
      </c>
      <c r="D6" s="5">
        <v>4</v>
      </c>
      <c r="E6" s="24">
        <v>4</v>
      </c>
      <c r="F6" s="99">
        <v>4</v>
      </c>
      <c r="G6" s="99">
        <v>4</v>
      </c>
      <c r="H6" s="99">
        <f>(InvoiceDetails[[#This Row],[Quantidade]]*InvoiceDetails[[#This Row],[Preço unitário]])-InvoiceDetails[[#This Row],[Desconto]]</f>
        <v>12</v>
      </c>
    </row>
    <row r="7" spans="2:8" ht="33.9" customHeight="1" x14ac:dyDescent="0.3">
      <c r="B7" s="5" t="s">
        <v>138</v>
      </c>
      <c r="C7" s="5" t="s">
        <v>3</v>
      </c>
      <c r="D7" s="5">
        <v>5</v>
      </c>
      <c r="E7" s="24">
        <v>5</v>
      </c>
      <c r="F7" s="99">
        <v>5</v>
      </c>
      <c r="G7" s="99">
        <v>5</v>
      </c>
      <c r="H7" s="99">
        <f>(InvoiceDetails[[#This Row],[Quantidade]]*InvoiceDetails[[#This Row],[Preço unitário]])-InvoiceDetails[[#This Row],[Desconto]]</f>
        <v>20</v>
      </c>
    </row>
    <row r="8" spans="2:8" ht="33.9" customHeight="1" x14ac:dyDescent="0.3">
      <c r="B8" s="5" t="s">
        <v>139</v>
      </c>
      <c r="C8" s="5" t="s">
        <v>3</v>
      </c>
      <c r="D8" s="5">
        <v>6</v>
      </c>
      <c r="E8" s="24">
        <v>6</v>
      </c>
      <c r="F8" s="99">
        <v>6</v>
      </c>
      <c r="G8" s="99">
        <v>6</v>
      </c>
      <c r="H8" s="99">
        <f>(InvoiceDetails[[#This Row],[Quantidade]]*InvoiceDetails[[#This Row],[Preço unitário]])-InvoiceDetails[[#This Row],[Desconto]]</f>
        <v>30</v>
      </c>
    </row>
    <row r="9" spans="2:8" ht="33.9" customHeight="1" x14ac:dyDescent="0.3">
      <c r="B9" s="5" t="s">
        <v>140</v>
      </c>
      <c r="C9" s="5" t="s">
        <v>3</v>
      </c>
      <c r="D9" s="5">
        <v>7</v>
      </c>
      <c r="E9" s="24">
        <v>7</v>
      </c>
      <c r="F9" s="99">
        <v>7</v>
      </c>
      <c r="G9" s="99">
        <v>7</v>
      </c>
      <c r="H9" s="99">
        <f>(InvoiceDetails[[#This Row],[Quantidade]]*InvoiceDetails[[#This Row],[Preço unitário]])-InvoiceDetails[[#This Row],[Desconto]]</f>
        <v>42</v>
      </c>
    </row>
    <row r="10" spans="2:8" ht="33.9" customHeight="1" x14ac:dyDescent="0.3">
      <c r="B10" s="5" t="s">
        <v>141</v>
      </c>
      <c r="C10" s="5" t="s">
        <v>3</v>
      </c>
      <c r="D10" s="5">
        <v>8</v>
      </c>
      <c r="E10" s="24">
        <v>8</v>
      </c>
      <c r="F10" s="99">
        <v>8</v>
      </c>
      <c r="G10" s="99">
        <v>8</v>
      </c>
      <c r="H10" s="99">
        <f>(InvoiceDetails[[#This Row],[Quantidade]]*InvoiceDetails[[#This Row],[Preço unitário]])-InvoiceDetails[[#This Row],[Desconto]]</f>
        <v>56</v>
      </c>
    </row>
    <row r="11" spans="2:8" ht="33.9" customHeight="1" x14ac:dyDescent="0.3">
      <c r="B11" s="5" t="s">
        <v>142</v>
      </c>
      <c r="C11" s="5" t="s">
        <v>3</v>
      </c>
      <c r="D11" s="5">
        <v>9</v>
      </c>
      <c r="E11" s="24">
        <v>9</v>
      </c>
      <c r="F11" s="99">
        <v>9</v>
      </c>
      <c r="G11" s="99">
        <v>9</v>
      </c>
      <c r="H11" s="99">
        <f>(InvoiceDetails[[#This Row],[Quantidade]]*InvoiceDetails[[#This Row],[Preço unitário]])-InvoiceDetails[[#This Row],[Desconto]]</f>
        <v>72</v>
      </c>
    </row>
    <row r="12" spans="2:8" ht="33.9" customHeight="1" x14ac:dyDescent="0.3">
      <c r="B12" s="5" t="s">
        <v>143</v>
      </c>
      <c r="C12" s="5" t="s">
        <v>3</v>
      </c>
      <c r="D12" s="5">
        <v>10</v>
      </c>
      <c r="E12" s="24">
        <v>10</v>
      </c>
      <c r="F12" s="99">
        <v>10</v>
      </c>
      <c r="G12" s="99">
        <v>10</v>
      </c>
      <c r="H12" s="99">
        <f>(InvoiceDetails[[#This Row],[Quantidade]]*InvoiceDetails[[#This Row],[Preço unitário]])-InvoiceDetails[[#This Row],[Desconto]]</f>
        <v>90</v>
      </c>
    </row>
    <row r="13" spans="2:8" ht="33.9" customHeight="1" x14ac:dyDescent="0.3">
      <c r="B13" s="5" t="s">
        <v>144</v>
      </c>
      <c r="C13" s="5" t="s">
        <v>3</v>
      </c>
      <c r="D13" s="5">
        <v>11</v>
      </c>
      <c r="E13" s="24">
        <v>11</v>
      </c>
      <c r="F13" s="99">
        <v>11</v>
      </c>
      <c r="G13" s="99">
        <v>11</v>
      </c>
      <c r="H13" s="99">
        <f>(InvoiceDetails[[#This Row],[Quantidade]]*InvoiceDetails[[#This Row],[Preço unitário]])-InvoiceDetails[[#This Row],[Desconto]]</f>
        <v>110</v>
      </c>
    </row>
    <row r="14" spans="2:8" ht="33.9" customHeight="1" x14ac:dyDescent="0.3">
      <c r="B14" s="5" t="s">
        <v>145</v>
      </c>
      <c r="C14" s="5" t="s">
        <v>3</v>
      </c>
      <c r="D14" s="5">
        <v>12</v>
      </c>
      <c r="E14" s="24">
        <v>12</v>
      </c>
      <c r="F14" s="99">
        <v>12</v>
      </c>
      <c r="G14" s="99">
        <v>12</v>
      </c>
      <c r="H14" s="99">
        <f>(InvoiceDetails[[#This Row],[Quantidade]]*InvoiceDetails[[#This Row],[Preço unitário]])-InvoiceDetails[[#This Row],[Desconto]]</f>
        <v>132</v>
      </c>
    </row>
    <row r="15" spans="2:8" ht="33.9" customHeight="1" x14ac:dyDescent="0.3">
      <c r="B15" s="5" t="s">
        <v>146</v>
      </c>
      <c r="C15" s="5" t="s">
        <v>3</v>
      </c>
      <c r="D15" s="5">
        <v>13</v>
      </c>
      <c r="E15" s="24">
        <v>13</v>
      </c>
      <c r="F15" s="99">
        <v>13</v>
      </c>
      <c r="G15" s="99">
        <v>13</v>
      </c>
      <c r="H15" s="99">
        <f>(InvoiceDetails[[#This Row],[Quantidade]]*InvoiceDetails[[#This Row],[Preço unitário]])-InvoiceDetails[[#This Row],[Desconto]]</f>
        <v>156</v>
      </c>
    </row>
    <row r="16" spans="2:8" ht="33.9" customHeight="1" x14ac:dyDescent="0.3">
      <c r="B16" s="5" t="s">
        <v>147</v>
      </c>
      <c r="C16" s="5" t="s">
        <v>3</v>
      </c>
      <c r="D16" s="5">
        <v>14</v>
      </c>
      <c r="E16" s="24">
        <v>14</v>
      </c>
      <c r="F16" s="99">
        <v>14</v>
      </c>
      <c r="G16" s="99">
        <v>14</v>
      </c>
      <c r="H16" s="99">
        <f>(InvoiceDetails[[#This Row],[Quantidade]]*InvoiceDetails[[#This Row],[Preço unitário]])-InvoiceDetails[[#This Row],[Desconto]]</f>
        <v>182</v>
      </c>
    </row>
    <row r="17" spans="2:8" ht="33.9" customHeight="1" x14ac:dyDescent="0.3">
      <c r="B17" s="5" t="s">
        <v>148</v>
      </c>
      <c r="C17" s="5" t="s">
        <v>3</v>
      </c>
      <c r="D17" s="5">
        <v>15</v>
      </c>
      <c r="E17" s="24">
        <v>15</v>
      </c>
      <c r="F17" s="99">
        <v>15</v>
      </c>
      <c r="G17" s="99">
        <v>15</v>
      </c>
      <c r="H17" s="99">
        <f>(InvoiceDetails[[#This Row],[Quantidade]]*InvoiceDetails[[#This Row],[Preço unitário]])-InvoiceDetails[[#This Row],[Desconto]]</f>
        <v>210</v>
      </c>
    </row>
    <row r="18" spans="2:8" ht="33.9" customHeight="1" x14ac:dyDescent="0.3">
      <c r="B18" s="5" t="s">
        <v>149</v>
      </c>
      <c r="C18" s="5" t="s">
        <v>3</v>
      </c>
      <c r="D18" s="5">
        <v>16</v>
      </c>
      <c r="E18" s="24">
        <v>16</v>
      </c>
      <c r="F18" s="99">
        <v>16</v>
      </c>
      <c r="G18" s="99">
        <v>16</v>
      </c>
      <c r="H18" s="99">
        <f>(InvoiceDetails[[#This Row],[Quantidade]]*InvoiceDetails[[#This Row],[Preço unitário]])-InvoiceDetails[[#This Row],[Desconto]]</f>
        <v>240</v>
      </c>
    </row>
    <row r="19" spans="2:8" ht="33.9" customHeight="1" x14ac:dyDescent="0.3">
      <c r="B19" s="5" t="s">
        <v>150</v>
      </c>
      <c r="C19" s="5" t="s">
        <v>3</v>
      </c>
      <c r="D19" s="5">
        <v>17</v>
      </c>
      <c r="E19" s="24">
        <v>17</v>
      </c>
      <c r="F19" s="99">
        <v>17</v>
      </c>
      <c r="G19" s="99">
        <v>17</v>
      </c>
      <c r="H19" s="99">
        <f>(InvoiceDetails[[#This Row],[Quantidade]]*InvoiceDetails[[#This Row],[Preço unitário]])-InvoiceDetails[[#This Row],[Desconto]]</f>
        <v>272</v>
      </c>
    </row>
    <row r="20" spans="2:8" ht="33.9" customHeight="1" x14ac:dyDescent="0.3">
      <c r="B20" s="5" t="s">
        <v>151</v>
      </c>
      <c r="C20" s="5" t="s">
        <v>3</v>
      </c>
      <c r="D20" s="5">
        <v>18</v>
      </c>
      <c r="E20" s="24">
        <v>18</v>
      </c>
      <c r="F20" s="99">
        <v>18</v>
      </c>
      <c r="G20" s="99">
        <v>18</v>
      </c>
      <c r="H20" s="99">
        <f>(InvoiceDetails[[#This Row],[Quantidade]]*InvoiceDetails[[#This Row],[Preço unitário]])-InvoiceDetails[[#This Row],[Desconto]]</f>
        <v>306</v>
      </c>
    </row>
    <row r="21" spans="2:8" ht="33.9" customHeight="1" x14ac:dyDescent="0.3">
      <c r="B21" s="5" t="s">
        <v>152</v>
      </c>
      <c r="C21" s="5" t="s">
        <v>3</v>
      </c>
      <c r="D21" s="5">
        <v>19</v>
      </c>
      <c r="E21" s="24">
        <v>19</v>
      </c>
      <c r="F21" s="99">
        <v>19</v>
      </c>
      <c r="G21" s="99">
        <v>19</v>
      </c>
      <c r="H21" s="99">
        <f>(InvoiceDetails[[#This Row],[Quantidade]]*InvoiceDetails[[#This Row],[Preço unitário]])-InvoiceDetails[[#This Row],[Desconto]]</f>
        <v>342</v>
      </c>
    </row>
    <row r="22" spans="2:8" ht="33.9" customHeight="1" x14ac:dyDescent="0.3">
      <c r="B22" s="5" t="s">
        <v>153</v>
      </c>
      <c r="C22" s="5" t="s">
        <v>3</v>
      </c>
      <c r="D22" s="5">
        <v>20</v>
      </c>
      <c r="E22" s="24">
        <v>20</v>
      </c>
      <c r="F22" s="99">
        <v>20</v>
      </c>
      <c r="G22" s="99">
        <v>20</v>
      </c>
      <c r="H22" s="99">
        <f>(InvoiceDetails[[#This Row],[Quantidade]]*InvoiceDetails[[#This Row],[Preço unitário]])-InvoiceDetails[[#This Row],[Desconto]]</f>
        <v>380</v>
      </c>
    </row>
    <row r="23" spans="2:8" ht="33.9" customHeight="1" x14ac:dyDescent="0.3">
      <c r="B23" s="5" t="s">
        <v>154</v>
      </c>
      <c r="C23" s="5" t="s">
        <v>3</v>
      </c>
      <c r="D23" s="5">
        <v>21</v>
      </c>
      <c r="E23" s="24">
        <v>21</v>
      </c>
      <c r="F23" s="99">
        <v>21</v>
      </c>
      <c r="G23" s="99">
        <v>21</v>
      </c>
      <c r="H23" s="99">
        <f>(InvoiceDetails[[#This Row],[Quantidade]]*InvoiceDetails[[#This Row],[Preço unitário]])-InvoiceDetails[[#This Row],[Desconto]]</f>
        <v>420</v>
      </c>
    </row>
    <row r="24" spans="2:8" ht="33.9" customHeight="1" x14ac:dyDescent="0.3">
      <c r="B24" s="5" t="s">
        <v>155</v>
      </c>
      <c r="C24" s="5" t="s">
        <v>3</v>
      </c>
      <c r="D24" s="5">
        <v>22</v>
      </c>
      <c r="E24" s="24">
        <v>22</v>
      </c>
      <c r="F24" s="99">
        <v>22</v>
      </c>
      <c r="G24" s="99">
        <v>22</v>
      </c>
      <c r="H24" s="99">
        <f>(InvoiceDetails[[#This Row],[Quantidade]]*InvoiceDetails[[#This Row],[Preço unitário]])-InvoiceDetails[[#This Row],[Desconto]]</f>
        <v>462</v>
      </c>
    </row>
    <row r="25" spans="2:8" ht="33.9" customHeight="1" x14ac:dyDescent="0.3">
      <c r="B25" s="5" t="s">
        <v>156</v>
      </c>
      <c r="C25" s="5" t="s">
        <v>3</v>
      </c>
      <c r="D25" s="5">
        <v>23</v>
      </c>
      <c r="E25" s="24">
        <v>23</v>
      </c>
      <c r="F25" s="99">
        <v>23</v>
      </c>
      <c r="G25" s="99">
        <v>23</v>
      </c>
      <c r="H25" s="99">
        <f>(InvoiceDetails[[#This Row],[Quantidade]]*InvoiceDetails[[#This Row],[Preço unitário]])-InvoiceDetails[[#This Row],[Desconto]]</f>
        <v>506</v>
      </c>
    </row>
    <row r="26" spans="2:8" ht="33.9" customHeight="1" x14ac:dyDescent="0.3">
      <c r="B26" s="5" t="s">
        <v>157</v>
      </c>
      <c r="C26" s="5" t="s">
        <v>3</v>
      </c>
      <c r="D26" s="5">
        <v>24</v>
      </c>
      <c r="E26" s="24">
        <v>24</v>
      </c>
      <c r="F26" s="99">
        <v>24</v>
      </c>
      <c r="G26" s="99">
        <v>24</v>
      </c>
      <c r="H26" s="99">
        <f>(InvoiceDetails[[#This Row],[Quantidade]]*InvoiceDetails[[#This Row],[Preço unitário]])-InvoiceDetails[[#This Row],[Desconto]]</f>
        <v>552</v>
      </c>
    </row>
    <row r="27" spans="2:8" ht="33.9" customHeight="1" x14ac:dyDescent="0.3">
      <c r="B27" s="5" t="s">
        <v>158</v>
      </c>
      <c r="C27" s="5" t="s">
        <v>3</v>
      </c>
      <c r="D27" s="5">
        <v>25</v>
      </c>
      <c r="E27" s="24">
        <v>25</v>
      </c>
      <c r="F27" s="99">
        <v>25</v>
      </c>
      <c r="G27" s="99">
        <v>25</v>
      </c>
      <c r="H27" s="99">
        <f>(InvoiceDetails[[#This Row],[Quantidade]]*InvoiceDetails[[#This Row],[Preço unitário]])-InvoiceDetails[[#This Row],[Desconto]]</f>
        <v>600</v>
      </c>
    </row>
    <row r="28" spans="2:8" ht="33.9" customHeight="1" x14ac:dyDescent="0.3">
      <c r="B28" s="5" t="s">
        <v>134</v>
      </c>
      <c r="C28" s="5" t="s">
        <v>17</v>
      </c>
      <c r="D28" s="5" t="s">
        <v>19</v>
      </c>
      <c r="E28" s="24">
        <v>39</v>
      </c>
      <c r="F28" s="99">
        <v>5</v>
      </c>
      <c r="G28" s="99"/>
      <c r="H28" s="99">
        <f>(InvoiceDetails[[#This Row],[Quantidade]]*InvoiceDetails[[#This Row],[Preço unitário]])-InvoiceDetails[[#This Row],[Desconto]]</f>
        <v>195</v>
      </c>
    </row>
    <row r="29" spans="2:8" ht="33.9" customHeight="1" x14ac:dyDescent="0.3">
      <c r="B29" s="5" t="s">
        <v>135</v>
      </c>
      <c r="C29" s="5" t="s">
        <v>17</v>
      </c>
      <c r="D29" s="5" t="s">
        <v>20</v>
      </c>
      <c r="E29" s="24">
        <v>40</v>
      </c>
      <c r="F29" s="99">
        <v>4</v>
      </c>
      <c r="G29" s="99">
        <v>5</v>
      </c>
      <c r="H29" s="99">
        <f>(InvoiceDetails[[#This Row],[Quantidade]]*InvoiceDetails[[#This Row],[Preço unitário]])-InvoiceDetails[[#This Row],[Desconto]]</f>
        <v>155</v>
      </c>
    </row>
    <row r="30" spans="2:8" ht="33.9" customHeight="1" x14ac:dyDescent="0.3">
      <c r="B30" s="5" t="s">
        <v>136</v>
      </c>
      <c r="C30" s="5" t="s">
        <v>17</v>
      </c>
      <c r="D30" s="5" t="s">
        <v>21</v>
      </c>
      <c r="E30" s="24">
        <v>30</v>
      </c>
      <c r="F30" s="99">
        <v>6</v>
      </c>
      <c r="G30" s="99">
        <v>7</v>
      </c>
      <c r="H30" s="99">
        <f>(InvoiceDetails[[#This Row],[Quantidade]]*InvoiceDetails[[#This Row],[Preço unitário]])-InvoiceDetails[[#This Row],[Desconto]]</f>
        <v>173</v>
      </c>
    </row>
    <row r="31" spans="2:8" ht="33.9" customHeight="1" x14ac:dyDescent="0.3">
      <c r="B31" s="5" t="s">
        <v>137</v>
      </c>
      <c r="C31" s="5" t="s">
        <v>17</v>
      </c>
      <c r="D31" s="5" t="s">
        <v>22</v>
      </c>
      <c r="E31" s="24">
        <v>40</v>
      </c>
      <c r="F31" s="99">
        <v>7</v>
      </c>
      <c r="G31" s="99"/>
      <c r="H31" s="99">
        <f>(InvoiceDetails[[#This Row],[Quantidade]]*InvoiceDetails[[#This Row],[Preço unitário]])-InvoiceDetails[[#This Row],[Desconto]]</f>
        <v>280</v>
      </c>
    </row>
    <row r="32" spans="2:8" ht="33.9" customHeight="1" x14ac:dyDescent="0.3">
      <c r="B32" s="5" t="s">
        <v>138</v>
      </c>
      <c r="C32" s="5" t="s">
        <v>17</v>
      </c>
      <c r="D32" s="5" t="s">
        <v>23</v>
      </c>
      <c r="E32" s="24">
        <v>10</v>
      </c>
      <c r="F32" s="99">
        <v>4</v>
      </c>
      <c r="G32" s="99"/>
      <c r="H32" s="99">
        <f>(InvoiceDetails[[#This Row],[Quantidade]]*InvoiceDetails[[#This Row],[Preço unitário]])-InvoiceDetails[[#This Row],[Desconto]]</f>
        <v>40</v>
      </c>
    </row>
    <row r="33" spans="2:8" ht="33.9" customHeight="1" x14ac:dyDescent="0.3">
      <c r="B33" s="5" t="s">
        <v>139</v>
      </c>
      <c r="C33" s="5" t="s">
        <v>17</v>
      </c>
      <c r="D33" s="5" t="s">
        <v>24</v>
      </c>
      <c r="E33" s="24">
        <v>5</v>
      </c>
      <c r="F33" s="99">
        <v>8</v>
      </c>
      <c r="G33" s="99"/>
      <c r="H33" s="99">
        <f>(InvoiceDetails[[#This Row],[Quantidade]]*InvoiceDetails[[#This Row],[Preço unitário]])-InvoiceDetails[[#This Row],[Desconto]]</f>
        <v>40</v>
      </c>
    </row>
    <row r="34" spans="2:8" ht="33.9" customHeight="1" x14ac:dyDescent="0.3">
      <c r="B34" s="5" t="s">
        <v>140</v>
      </c>
      <c r="C34" s="5" t="s">
        <v>17</v>
      </c>
      <c r="D34" s="5" t="s">
        <v>25</v>
      </c>
      <c r="E34" s="24">
        <v>70</v>
      </c>
      <c r="F34" s="99">
        <v>6</v>
      </c>
      <c r="G34" s="99"/>
      <c r="H34" s="99">
        <f>(InvoiceDetails[[#This Row],[Quantidade]]*InvoiceDetails[[#This Row],[Preço unitário]])-InvoiceDetails[[#This Row],[Desconto]]</f>
        <v>420</v>
      </c>
    </row>
    <row r="35" spans="2:8" ht="33.9" customHeight="1" x14ac:dyDescent="0.3">
      <c r="B35" s="5" t="s">
        <v>141</v>
      </c>
      <c r="C35" s="5" t="s">
        <v>17</v>
      </c>
      <c r="D35" s="5" t="s">
        <v>26</v>
      </c>
      <c r="E35" s="24">
        <v>25</v>
      </c>
      <c r="F35" s="99">
        <v>4</v>
      </c>
      <c r="G35" s="99"/>
      <c r="H35" s="99">
        <f>(InvoiceDetails[[#This Row],[Quantidade]]*InvoiceDetails[[#This Row],[Preço unitário]])-InvoiceDetails[[#This Row],[Desconto]]</f>
        <v>100</v>
      </c>
    </row>
    <row r="36" spans="2:8" ht="33.9" customHeight="1" x14ac:dyDescent="0.3">
      <c r="B36" s="5" t="s">
        <v>142</v>
      </c>
      <c r="C36" s="5" t="s">
        <v>17</v>
      </c>
      <c r="D36" s="5" t="s">
        <v>27</v>
      </c>
      <c r="E36" s="24">
        <v>5</v>
      </c>
      <c r="F36" s="99">
        <v>7</v>
      </c>
      <c r="G36" s="99">
        <v>3</v>
      </c>
      <c r="H36" s="99">
        <f>(InvoiceDetails[[#This Row],[Quantidade]]*InvoiceDetails[[#This Row],[Preço unitário]])-InvoiceDetails[[#This Row],[Desconto]]</f>
        <v>32</v>
      </c>
    </row>
    <row r="37" spans="2:8" ht="33.9" customHeight="1" x14ac:dyDescent="0.3">
      <c r="B37" s="5" t="s">
        <v>143</v>
      </c>
      <c r="C37" s="5" t="s">
        <v>17</v>
      </c>
      <c r="D37" s="5" t="s">
        <v>28</v>
      </c>
      <c r="E37" s="24">
        <v>80</v>
      </c>
      <c r="F37" s="99">
        <v>1</v>
      </c>
      <c r="G37" s="99"/>
      <c r="H37" s="99">
        <f>(InvoiceDetails[[#This Row],[Quantidade]]*InvoiceDetails[[#This Row],[Preço unitário]])-InvoiceDetails[[#This Row],[Desconto]]</f>
        <v>80</v>
      </c>
    </row>
    <row r="38" spans="2:8" ht="33.9" customHeight="1" x14ac:dyDescent="0.3">
      <c r="B38" s="5" t="s">
        <v>144</v>
      </c>
      <c r="C38" s="5" t="s">
        <v>17</v>
      </c>
      <c r="D38" s="5" t="s">
        <v>29</v>
      </c>
      <c r="E38" s="24">
        <v>65</v>
      </c>
      <c r="F38" s="99">
        <v>7</v>
      </c>
      <c r="G38" s="99"/>
      <c r="H38" s="99">
        <f>(InvoiceDetails[[#This Row],[Quantidade]]*InvoiceDetails[[#This Row],[Preço unitário]])-InvoiceDetails[[#This Row],[Desconto]]</f>
        <v>455</v>
      </c>
    </row>
    <row r="39" spans="2:8" ht="33.9" customHeight="1" x14ac:dyDescent="0.3">
      <c r="B39" s="5" t="s">
        <v>145</v>
      </c>
      <c r="C39" s="5" t="s">
        <v>17</v>
      </c>
      <c r="D39" s="5" t="s">
        <v>30</v>
      </c>
      <c r="E39" s="24">
        <v>44</v>
      </c>
      <c r="F39" s="99">
        <v>1</v>
      </c>
      <c r="G39" s="99"/>
      <c r="H39" s="99">
        <f>(InvoiceDetails[[#This Row],[Quantidade]]*InvoiceDetails[[#This Row],[Preço unitário]])-InvoiceDetails[[#This Row],[Desconto]]</f>
        <v>44</v>
      </c>
    </row>
  </sheetData>
  <sheetProtection formatCells="0" formatColumns="0" formatRows="0" insertRows="0" deleteRows="0" selectLockedCells="1" sort="0" autoFilter="0" pivotTables="0"/>
  <conditionalFormatting sqref="C3:C39">
    <cfRule type="expression" dxfId="29" priority="52">
      <formula>COUNTIF($C$3:$C$39,C3)&gt;25</formula>
    </cfRule>
  </conditionalFormatting>
  <dataValidations count="1">
    <dataValidation type="list" allowBlank="1" showInputMessage="1" showErrorMessage="1" errorTitle="Invalid Data" error="Please select an Invoice from this list. If your Invoice No. isn't shown, check the worksheet named Invoices - Main." sqref="C3:C39" xr:uid="{00000000-0002-0000-0300-000000000000}">
      <formula1>Invoice_No</formula1>
    </dataValidation>
  </dataValidations>
  <printOptions horizontalCentered="1"/>
  <pageMargins left="0.25" right="0.25" top="0.75" bottom="0.75" header="0.3" footer="0.3"/>
  <pageSetup fitToHeight="0" orientation="landscape" r:id="rId1"/>
  <headerFooter differentFirst="1">
    <oddFooter>Page &amp;P of &amp;N</oddFooter>
  </headerFooter>
  <ignoredErrors>
    <ignoredError sqref="H28:H39" emptyCellReference="1"/>
  </ignoredErrors>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7</vt:i4>
      </vt:variant>
    </vt:vector>
  </HeadingPairs>
  <TitlesOfParts>
    <vt:vector size="12" baseType="lpstr">
      <vt:lpstr>Sobre este rastreador</vt:lpstr>
      <vt:lpstr>Fatura</vt:lpstr>
      <vt:lpstr>Clientes</vt:lpstr>
      <vt:lpstr>Faturas - Principal</vt:lpstr>
      <vt:lpstr>Detalhes da fatura</vt:lpstr>
      <vt:lpstr>CompanyName</vt:lpstr>
      <vt:lpstr>CustomerLookup</vt:lpstr>
      <vt:lpstr>Invoice_No</vt:lpstr>
      <vt:lpstr>rngInvoice</vt:lpstr>
      <vt:lpstr>Clientes!Títulos_a_imprimir</vt:lpstr>
      <vt:lpstr>'Detalhes da fatura'!Títulos_a_imprimir</vt:lpstr>
      <vt:lpstr>'Faturas - Principal'!Títulos_a_imprimir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Michaloudis</dc:creator>
  <cp:lastModifiedBy>Andres VC</cp:lastModifiedBy>
  <dcterms:created xsi:type="dcterms:W3CDTF">2018-05-15T09:01:18Z</dcterms:created>
  <dcterms:modified xsi:type="dcterms:W3CDTF">2026-01-15T21:09:30Z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v-rimour@microsoft.com</vt:lpwstr>
  </property>
  <property fmtid="{D5CDD505-2E9C-101B-9397-08002B2CF9AE}" pid="5" name="MSIP_Label_f42aa342-8706-4288-bd11-ebb85995028c_SetDate">
    <vt:lpwstr>2018-05-15T09:02:22.2234149Z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