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69" documentId="13_ncr:1_{07631B41-DDA8-4668-B37D-D3C13F355C68}" xr6:coauthVersionLast="47" xr6:coauthVersionMax="47" xr10:uidLastSave="{7073D967-739B-4F67-9DFA-6C1C29300D01}"/>
  <bookViews>
    <workbookView xWindow="-108" yWindow="-108" windowWidth="23256" windowHeight="12456" xr2:uid="{00000000-000D-0000-FFFF-FFFF00000000}"/>
  </bookViews>
  <sheets>
    <sheet name="Visão geral do orçamento" sheetId="6" r:id="rId1"/>
    <sheet name="Detalhes orçamentais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3" i="5" l="1"/>
  <c r="F94" i="5" s="1"/>
  <c r="B21" i="6" s="1"/>
  <c r="D21" i="6" s="1"/>
  <c r="E21" i="6" s="1"/>
  <c r="F90" i="5"/>
  <c r="F89" i="5"/>
  <c r="F80" i="5"/>
  <c r="F81" i="5"/>
  <c r="F82" i="5"/>
  <c r="F83" i="5"/>
  <c r="F84" i="5"/>
  <c r="F85" i="5"/>
  <c r="F86" i="5"/>
  <c r="F79" i="5"/>
  <c r="F76" i="5"/>
  <c r="F75" i="5"/>
  <c r="F67" i="5"/>
  <c r="F68" i="5"/>
  <c r="F69" i="5"/>
  <c r="F70" i="5"/>
  <c r="F71" i="5"/>
  <c r="F72" i="5"/>
  <c r="F66" i="5"/>
  <c r="F63" i="5"/>
  <c r="F64" i="5" s="1"/>
  <c r="B16" i="6" s="1"/>
  <c r="D16" i="6" s="1"/>
  <c r="E16" i="6" s="1"/>
  <c r="F58" i="5"/>
  <c r="F59" i="5"/>
  <c r="F60" i="5"/>
  <c r="F57" i="5"/>
  <c r="F54" i="5"/>
  <c r="F53" i="5"/>
  <c r="F52" i="5"/>
  <c r="F49" i="5"/>
  <c r="F48" i="5"/>
  <c r="F35" i="5"/>
  <c r="F36" i="5"/>
  <c r="F37" i="5"/>
  <c r="F38" i="5"/>
  <c r="F39" i="5"/>
  <c r="F40" i="5"/>
  <c r="F41" i="5"/>
  <c r="F42" i="5"/>
  <c r="F43" i="5"/>
  <c r="F44" i="5"/>
  <c r="F45" i="5"/>
  <c r="F34" i="5"/>
  <c r="F30" i="5"/>
  <c r="F31" i="5"/>
  <c r="F29" i="5"/>
  <c r="F32" i="5" s="1"/>
  <c r="B11" i="6" s="1"/>
  <c r="D11" i="6" s="1"/>
  <c r="E11" i="6" s="1"/>
  <c r="F23" i="5"/>
  <c r="F24" i="5"/>
  <c r="F25" i="5"/>
  <c r="F26" i="5"/>
  <c r="F22" i="5"/>
  <c r="F16" i="5"/>
  <c r="F17" i="5"/>
  <c r="F18" i="5"/>
  <c r="F19" i="5"/>
  <c r="F15" i="5"/>
  <c r="F6" i="5"/>
  <c r="F7" i="5"/>
  <c r="F8" i="5"/>
  <c r="F9" i="5"/>
  <c r="F10" i="5"/>
  <c r="F11" i="5"/>
  <c r="F12" i="5"/>
  <c r="F5" i="5"/>
  <c r="F13" i="5" s="1"/>
  <c r="B8" i="6" s="1"/>
  <c r="D24" i="6"/>
  <c r="E24" i="6" s="1"/>
  <c r="D25" i="6"/>
  <c r="E25" i="6" s="1"/>
  <c r="D22" i="6"/>
  <c r="E22" i="6" s="1"/>
  <c r="D23" i="6"/>
  <c r="E23" i="6" s="1"/>
  <c r="F91" i="5" l="1"/>
  <c r="B20" i="6" s="1"/>
  <c r="D20" i="6" s="1"/>
  <c r="E20" i="6" s="1"/>
  <c r="F73" i="5"/>
  <c r="B17" i="6" s="1"/>
  <c r="D17" i="6" s="1"/>
  <c r="E17" i="6" s="1"/>
  <c r="F46" i="5"/>
  <c r="B12" i="6" s="1"/>
  <c r="D12" i="6" s="1"/>
  <c r="E12" i="6" s="1"/>
  <c r="F27" i="5"/>
  <c r="B10" i="6" s="1"/>
  <c r="D10" i="6" s="1"/>
  <c r="E10" i="6" s="1"/>
  <c r="F50" i="5"/>
  <c r="B13" i="6" s="1"/>
  <c r="D13" i="6" s="1"/>
  <c r="E13" i="6" s="1"/>
  <c r="F77" i="5"/>
  <c r="B18" i="6" s="1"/>
  <c r="D18" i="6" s="1"/>
  <c r="E18" i="6" s="1"/>
  <c r="F87" i="5"/>
  <c r="B19" i="6" s="1"/>
  <c r="D19" i="6" s="1"/>
  <c r="E19" i="6" s="1"/>
  <c r="F61" i="5"/>
  <c r="B15" i="6" s="1"/>
  <c r="D15" i="6" s="1"/>
  <c r="E15" i="6" s="1"/>
  <c r="F55" i="5"/>
  <c r="B14" i="6" s="1"/>
  <c r="D14" i="6" s="1"/>
  <c r="E14" i="6" s="1"/>
  <c r="F20" i="5"/>
  <c r="B9" i="6" s="1"/>
  <c r="D9" i="6" s="1"/>
  <c r="E9" i="6" s="1"/>
  <c r="D8" i="6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<sst xmlns="http://schemas.openxmlformats.org/spreadsheetml/2006/main" count="197" uniqueCount="120">
  <si>
    <t>m</t>
  </si>
  <si>
    <t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</si>
  <si>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</si>
  <si>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</si>
  <si>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</si>
  <si>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</si>
  <si>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</si>
  <si>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</si>
  <si>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</si>
  <si>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</si>
  <si>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</si>
  <si>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</si>
  <si>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</si>
  <si>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</si>
  <si>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</si>
  <si>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XYZ</t>
  </si>
  <si>
    <t>hgjGjkdh</t>
  </si>
  <si>
    <t>ABC</t>
  </si>
  <si>
    <t>Hs</t>
  </si>
  <si>
    <t>Ml</t>
  </si>
  <si>
    <t>Ml.</t>
  </si>
  <si>
    <t>Etanchéité du joint</t>
  </si>
  <si>
    <t>Gl</t>
  </si>
  <si>
    <t>Poliuretano-Boden</t>
  </si>
  <si>
    <t>IVA (%)</t>
  </si>
  <si>
    <t>NOME</t>
  </si>
  <si>
    <t>La falegnameria decolla</t>
  </si>
  <si>
    <t>Resumo da Especificação ORÇAMENTAL de Construção</t>
  </si>
  <si>
    <t>Nome da Empresa:</t>
  </si>
  <si>
    <t>Morada:</t>
  </si>
  <si>
    <t>Número de telemóvel:</t>
  </si>
  <si>
    <t>Nome do Cliente:</t>
  </si>
  <si>
    <t>Ilha</t>
  </si>
  <si>
    <t>DESCRIÇÃO</t>
  </si>
  <si>
    <t>Começar</t>
  </si>
  <si>
    <t>Demolição</t>
  </si>
  <si>
    <t>Drenagem industrial</t>
  </si>
  <si>
    <t>Estrutura de betão - Chão de betão</t>
  </si>
  <si>
    <t>Alvenaria de pavimento em betão</t>
  </si>
  <si>
    <t>Exaustivo</t>
  </si>
  <si>
    <t>Revestimentos</t>
  </si>
  <si>
    <t>Teto</t>
  </si>
  <si>
    <t>Carpintaria</t>
  </si>
  <si>
    <t>Instalação elétrica</t>
  </si>
  <si>
    <t>Sistema de água</t>
  </si>
  <si>
    <t>Pintura</t>
  </si>
  <si>
    <t>Limpeza do edifício</t>
  </si>
  <si>
    <t>PREÇO</t>
  </si>
  <si>
    <t>% DESCONTO</t>
  </si>
  <si>
    <t>PREÇO DE VENDA</t>
  </si>
  <si>
    <t>TOTAL</t>
  </si>
  <si>
    <t>SUBTOTAL</t>
  </si>
  <si>
    <t>QUANTIA DO CUBA</t>
  </si>
  <si>
    <t>Total</t>
  </si>
  <si>
    <t>DETALHES ZUM BAUBUDGET</t>
  </si>
  <si>
    <t>Sl. NÃO</t>
  </si>
  <si>
    <t>Unidades</t>
  </si>
  <si>
    <t>QUANTIDADE</t>
  </si>
  <si>
    <t>PREÇO UNITÁRIO</t>
  </si>
  <si>
    <t>Serviço de segurança higiénica</t>
  </si>
  <si>
    <t>Escritório - Sanitas Químicas</t>
  </si>
  <si>
    <t>Representante Técnico</t>
  </si>
  <si>
    <t>Habitação isolante para a área (construção de tubos + filme PE, aprox. 200 m²) 30,00X4,50</t>
  </si>
  <si>
    <t>Paragem e desmontagem de sistemas de canalização/elétricos</t>
  </si>
  <si>
    <t>Desmontagem de tetos suspensos de painéis Durlock removíveis</t>
  </si>
  <si>
    <t>Serra e demolição de pavimentos de betão.</t>
  </si>
  <si>
    <t>Serra e demolição de pavimentos de betão. Drenagem. Sala EPR</t>
  </si>
  <si>
    <t>Serragem e demolição do pavimento na área do vestíbulo, espessura 0,20</t>
  </si>
  <si>
    <t>Serra e nivelamento do chão na sala de sucos e no canal de drenagem, 0,10 m</t>
  </si>
  <si>
    <t>Escarificação do piso existente por nivelamento. Piso de nivelamento inclinado.</t>
  </si>
  <si>
    <t>Demolição de alvenaria em tijolo</t>
  </si>
  <si>
    <t>Tubo de PVC. D:0.064</t>
  </si>
  <si>
    <t>Ralo de piso em PVC 100X100x3.2, sifão com tampa de bronze</t>
  </si>
  <si>
    <t>Canal 0,30x2,10 com estrutura e grelha em aço inoxidável.</t>
  </si>
  <si>
    <t>Ligação e ligação à divisão existente.</t>
  </si>
  <si>
    <t>Reconstrução do chão de betão, espessura 0,20</t>
  </si>
  <si>
    <t>Viga de corrente em alvenaria de blocos de betão 0,20x0,20</t>
  </si>
  <si>
    <t>Chão de betão, espessura 0,20</t>
  </si>
  <si>
    <t>Rodapés sanitários</t>
  </si>
  <si>
    <t>Lixamento, preparação do substrato, nivelamento / novos pavimentos</t>
  </si>
  <si>
    <t>Morteiro de nivelamento</t>
  </si>
  <si>
    <t>Revestimento de poliuretano</t>
  </si>
  <si>
    <t>Anti-Kratz-Lack</t>
  </si>
  <si>
    <t>Fendas das serras</t>
  </si>
  <si>
    <t>Construção de rodapés sanitários.</t>
  </si>
  <si>
    <t>Lixamento do chão existente para repintura</t>
  </si>
  <si>
    <t>Aplicação de argamassa</t>
  </si>
  <si>
    <t>Aplicação da Pintura</t>
  </si>
  <si>
    <t>Limpeza e vedação de juntas</t>
  </si>
  <si>
    <t>Repintura dos rodapés</t>
  </si>
  <si>
    <t>Blocos de betão lisos padrão 12x19x39 (19x19x39)</t>
  </si>
  <si>
    <t>Colunas de reforço com blocos 0,20x0,20x4,00 (19x19x39)</t>
  </si>
  <si>
    <t>Jateamento de betão com repelente de água</t>
  </si>
  <si>
    <t>Reboco espesso por baixo do revestimento</t>
  </si>
  <si>
    <t>Rede de fibra ótica</t>
  </si>
  <si>
    <t>Revestimento de azulejos brancos</t>
  </si>
  <si>
    <t>Revestimento padrão de painéis Durlock de 12,5 mm sem estrutura metálica</t>
  </si>
  <si>
    <t>Protetor sanitário de canto com superfície livre de ferrugem</t>
  </si>
  <si>
    <t>Capas para placas Durlock</t>
  </si>
  <si>
    <t>Teto removível em painéis Durlock 0,60x1,21</t>
  </si>
  <si>
    <t>Fachada envidraçada com painéis fixos 3,95x3,70 TIPO M1</t>
  </si>
  <si>
    <t>Fachada envidraçada com painéis fixos do tipo 2,20x3,70 M2</t>
  </si>
  <si>
    <t>Porta articulada 0,80x2,00 tipo P1 COM FECHADURA/VIDRO LAMINADO/FECHADURA.</t>
  </si>
  <si>
    <t>Painel frontal removível 3.10x3.70</t>
  </si>
  <si>
    <t>Painel de Janela Fixa V1 2.00X0.85</t>
  </si>
  <si>
    <t>Cortinas de tiras de PVC. 1,60X2,05 com suporte em aço inoxidável.</t>
  </si>
  <si>
    <t>Portão deslizante 1.60x2.05 com via superior. Lâminas brancas</t>
  </si>
  <si>
    <t>Grip</t>
  </si>
  <si>
    <t>Instalação de tubos com 2 saídas</t>
  </si>
  <si>
    <t>Mangueira selada termicamente 3/4"</t>
  </si>
  <si>
    <t>Válvula de esfera de 3/4"</t>
  </si>
  <si>
    <t>Válvula de corte de 1/2"</t>
  </si>
  <si>
    <t>Mangueiras de 1/2"</t>
  </si>
  <si>
    <t>Parafusos de alavanca única do tipo FV</t>
  </si>
  <si>
    <t>Pia de aço inoxidável. Mural.</t>
  </si>
  <si>
    <t>Esquentador elétrico de 30 litros.</t>
  </si>
  <si>
    <t>Fv de sifão cromado direto.</t>
  </si>
  <si>
    <t>Primeiro</t>
  </si>
  <si>
    <t>Tinta látex para exteriores, antifúngico, tinta geral.</t>
  </si>
  <si>
    <t>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</si>
</sst>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&quot;$&quot;#,##0.00"/>
    <numFmt numFmtId="168" formatCode="#,##0.00\ [$€-816]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rgb="FF14BD8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5" fillId="0" borderId="0"/>
    <xf numFmtId="0" fontId="6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4" fontId="0" fillId="0" borderId="0" xfId="6" applyFont="1"/>
    <xf numFmtId="9" fontId="0" fillId="0" borderId="1" xfId="1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left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right"/>
    </xf>
    <xf numFmtId="0" fontId="8" fillId="4" borderId="2" xfId="0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68" fontId="0" fillId="0" borderId="1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10" fillId="4" borderId="2" xfId="6" applyNumberFormat="1" applyFont="1" applyFill="1" applyBorder="1" applyAlignment="1">
      <alignment horizontal="center"/>
    </xf>
    <xf numFmtId="168" fontId="10" fillId="4" borderId="1" xfId="1" applyNumberFormat="1" applyFont="1" applyFill="1" applyBorder="1" applyAlignment="1">
      <alignment horizontal="center"/>
    </xf>
    <xf numFmtId="168" fontId="10" fillId="4" borderId="1" xfId="6" applyNumberFormat="1" applyFont="1" applyFill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8" formatCode="#,##0.00\ [$€-816]"/>
      <alignment horizontal="center" vertical="center" textRotation="0" wrapText="0" indent="0" justifyLastLine="0" shrinkToFit="0" readingOrder="0"/>
    </dxf>
    <dxf>
      <numFmt numFmtId="168" formatCode="#,##0.00\ [$€-816]"/>
      <alignment horizontal="center" vertical="center" textRotation="0" wrapText="0" indent="0" justifyLastLine="0" shrinkToFit="0" readingOrder="0"/>
    </dxf>
    <dxf>
      <numFmt numFmtId="168" formatCode="#,##0.00\ [$€-816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816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816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ÇÃO" dataDxfId="12"/>
    <tableColumn id="4" xr3:uid="{F15DB453-BB4F-4358-897F-DA7C9E49A98E}" name="PREÇO" dataDxfId="4"/>
    <tableColumn id="5" xr3:uid="{E341625A-40E7-4144-AC8D-6E35E01831CF}" name="% DESCONTO" dataDxfId="11"/>
    <tableColumn id="6" xr3:uid="{FBB1936C-2346-4E1C-B7BB-11FA9E6B9C94}" name="PREÇO DE VENDA" dataDxfId="3">
      <calculatedColumnFormula>+B8-(B8*C8)</calculatedColumnFormula>
    </tableColumn>
    <tableColumn id="7" xr3:uid="{D39DD75C-BABD-4A15-A4B9-E720EFFBDA15}" name="TOTAL" dataDxfId="2">
      <calculatedColumnFormula>+D8</calculatedColumnFormula>
    </tableColumn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94" totalsRowShown="0" headerRowDxfId="10" dataDxfId="9">
  <autoFilter ref="A4:F94" xr:uid="{CF68AF93-E05D-4755-81BA-5930E476C33F}"/>
  <tableColumns count="6">
    <tableColumn id="1" xr3:uid="{12CD7FF1-EA12-4B35-A22B-33D8E7646262}" name="Sl. NÃO" dataDxfId="8"/>
    <tableColumn id="2" xr3:uid="{7C5FC402-0F4C-44D4-AA1E-60ABC05FAB0A}" name="NOME" dataDxfId="7"/>
    <tableColumn id="3" xr3:uid="{D98DCB47-32A1-49D2-9817-D36C0D9E8830}" name="Unidades" dataDxfId="6"/>
    <tableColumn id="4" xr3:uid="{199647A5-838A-4F15-8F02-B2966249B68A}" name="QUANTIDADE" dataDxfId="5"/>
    <tableColumn id="5" xr3:uid="{BD4C73A9-3BB9-4868-AB4A-76257A43BD4D}" name="PREÇO UNITÁRIO" dataDxfId="1"/>
    <tableColumn id="6" xr3:uid="{AB88C5EC-B957-4127-BB97-E5D0EFC36C6C}" name="TOTAL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tabSelected="1" zoomScale="130" zoomScaleNormal="13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17.77734375" customWidth="1"/>
    <col min="4" max="4" width="34.44140625" customWidth="1"/>
    <col min="5" max="5" width="17.21875" customWidth="1"/>
    <col min="9" max="9" width="11.21875" bestFit="1" customWidth="1"/>
  </cols>
  <sheetData>
    <row r="1" spans="1:9" ht="27" customHeight="1" x14ac:dyDescent="0.25">
      <c r="A1" s="22" t="s">
        <v>27</v>
      </c>
      <c r="B1" s="22"/>
      <c r="C1" s="22"/>
      <c r="D1" s="22"/>
      <c r="E1" s="22"/>
    </row>
    <row r="2" spans="1:9" ht="9.6" customHeight="1" x14ac:dyDescent="0.25"/>
    <row r="3" spans="1:9" ht="15.6" x14ac:dyDescent="0.3">
      <c r="A3" s="14" t="s">
        <v>28</v>
      </c>
      <c r="B3" s="15" t="s">
        <v>15</v>
      </c>
      <c r="D3" s="20" t="s">
        <v>31</v>
      </c>
      <c r="E3" s="15" t="s">
        <v>17</v>
      </c>
    </row>
    <row r="4" spans="1:9" ht="15.6" x14ac:dyDescent="0.3">
      <c r="A4" s="14" t="s">
        <v>29</v>
      </c>
      <c r="B4" s="15" t="s">
        <v>16</v>
      </c>
      <c r="D4" s="14" t="s">
        <v>29</v>
      </c>
      <c r="E4" s="15" t="s">
        <v>32</v>
      </c>
    </row>
    <row r="5" spans="1:9" ht="15.6" x14ac:dyDescent="0.3">
      <c r="A5" s="14" t="s">
        <v>30</v>
      </c>
      <c r="B5" s="16">
        <v>215796233</v>
      </c>
      <c r="D5" s="14" t="s">
        <v>30</v>
      </c>
      <c r="E5" s="16">
        <v>215796233</v>
      </c>
    </row>
    <row r="6" spans="1:9" ht="10.8" customHeight="1" x14ac:dyDescent="0.25"/>
    <row r="7" spans="1:9" ht="24.6" customHeight="1" x14ac:dyDescent="0.25">
      <c r="A7" s="17" t="s">
        <v>33</v>
      </c>
      <c r="B7" s="18" t="s">
        <v>47</v>
      </c>
      <c r="C7" s="18" t="s">
        <v>48</v>
      </c>
      <c r="D7" s="18" t="s">
        <v>49</v>
      </c>
      <c r="E7" s="19" t="s">
        <v>50</v>
      </c>
    </row>
    <row r="8" spans="1:9" ht="18.600000000000001" customHeight="1" x14ac:dyDescent="0.25">
      <c r="A8" s="11" t="s">
        <v>34</v>
      </c>
      <c r="B8" s="24">
        <f>+'Detalhes orçamentais'!F13</f>
        <v>2390</v>
      </c>
      <c r="C8" s="9">
        <v>0.05</v>
      </c>
      <c r="D8" s="24">
        <f>+B8-(B8*C8)</f>
        <v>2270.5</v>
      </c>
      <c r="E8" s="26">
        <f>+D8</f>
        <v>2270.5</v>
      </c>
      <c r="I8" s="8"/>
    </row>
    <row r="9" spans="1:9" ht="18.600000000000001" customHeight="1" x14ac:dyDescent="0.25">
      <c r="A9" s="11" t="s">
        <v>35</v>
      </c>
      <c r="B9" s="24">
        <f>+'Detalhes orçamentais'!F20</f>
        <v>1109</v>
      </c>
      <c r="C9" s="9">
        <v>0</v>
      </c>
      <c r="D9" s="24">
        <f t="shared" ref="D9:D23" si="0">+B9-(B9*C9)</f>
        <v>1109</v>
      </c>
      <c r="E9" s="26">
        <f t="shared" ref="E9:E25" si="1">+D9</f>
        <v>1109</v>
      </c>
    </row>
    <row r="10" spans="1:9" ht="18.600000000000001" customHeight="1" x14ac:dyDescent="0.25">
      <c r="A10" s="11" t="s">
        <v>36</v>
      </c>
      <c r="B10" s="24">
        <f>+'Detalhes orçamentais'!F27</f>
        <v>1670</v>
      </c>
      <c r="C10" s="9">
        <v>0</v>
      </c>
      <c r="D10" s="24">
        <f t="shared" si="0"/>
        <v>1670</v>
      </c>
      <c r="E10" s="26">
        <f t="shared" si="1"/>
        <v>1670</v>
      </c>
    </row>
    <row r="11" spans="1:9" ht="18.600000000000001" customHeight="1" x14ac:dyDescent="0.25">
      <c r="A11" s="11" t="s">
        <v>37</v>
      </c>
      <c r="B11" s="24">
        <f>+'Detalhes orçamentais'!F32</f>
        <v>1507</v>
      </c>
      <c r="C11" s="9">
        <v>0</v>
      </c>
      <c r="D11" s="24">
        <f t="shared" si="0"/>
        <v>1507</v>
      </c>
      <c r="E11" s="26">
        <f t="shared" si="1"/>
        <v>1507</v>
      </c>
    </row>
    <row r="12" spans="1:9" ht="18.600000000000001" customHeight="1" x14ac:dyDescent="0.25">
      <c r="A12" s="11" t="s">
        <v>23</v>
      </c>
      <c r="B12" s="24">
        <f>+'Detalhes orçamentais'!F46</f>
        <v>565</v>
      </c>
      <c r="C12" s="9">
        <v>0</v>
      </c>
      <c r="D12" s="24">
        <f t="shared" si="0"/>
        <v>565</v>
      </c>
      <c r="E12" s="26">
        <f t="shared" si="1"/>
        <v>565</v>
      </c>
    </row>
    <row r="13" spans="1:9" ht="18.600000000000001" customHeight="1" x14ac:dyDescent="0.25">
      <c r="A13" s="11" t="s">
        <v>38</v>
      </c>
      <c r="B13" s="24">
        <f>+'Detalhes orçamentais'!F50</f>
        <v>42</v>
      </c>
      <c r="C13" s="9">
        <v>0</v>
      </c>
      <c r="D13" s="24">
        <f t="shared" si="0"/>
        <v>42</v>
      </c>
      <c r="E13" s="26">
        <f t="shared" si="1"/>
        <v>42</v>
      </c>
    </row>
    <row r="14" spans="1:9" ht="18.600000000000001" customHeight="1" x14ac:dyDescent="0.25">
      <c r="A14" s="11" t="s">
        <v>39</v>
      </c>
      <c r="B14" s="24">
        <f>+'Detalhes orçamentais'!F55</f>
        <v>106</v>
      </c>
      <c r="C14" s="9">
        <v>0</v>
      </c>
      <c r="D14" s="24">
        <f t="shared" si="0"/>
        <v>106</v>
      </c>
      <c r="E14" s="26">
        <f t="shared" si="1"/>
        <v>106</v>
      </c>
    </row>
    <row r="15" spans="1:9" ht="18.600000000000001" customHeight="1" x14ac:dyDescent="0.25">
      <c r="A15" s="11" t="s">
        <v>40</v>
      </c>
      <c r="B15" s="24">
        <f>+'Detalhes orçamentais'!F61</f>
        <v>96</v>
      </c>
      <c r="C15" s="9">
        <v>0</v>
      </c>
      <c r="D15" s="24">
        <f t="shared" si="0"/>
        <v>96</v>
      </c>
      <c r="E15" s="26">
        <f t="shared" si="1"/>
        <v>96</v>
      </c>
    </row>
    <row r="16" spans="1:9" ht="18.600000000000001" customHeight="1" x14ac:dyDescent="0.25">
      <c r="A16" s="11" t="s">
        <v>41</v>
      </c>
      <c r="B16" s="24">
        <f>+'Detalhes orçamentais'!F64</f>
        <v>15</v>
      </c>
      <c r="C16" s="9">
        <v>0</v>
      </c>
      <c r="D16" s="24">
        <f t="shared" si="0"/>
        <v>15</v>
      </c>
      <c r="E16" s="26">
        <f t="shared" si="1"/>
        <v>15</v>
      </c>
    </row>
    <row r="17" spans="1:5" ht="18.600000000000001" customHeight="1" x14ac:dyDescent="0.25">
      <c r="A17" s="11" t="s">
        <v>42</v>
      </c>
      <c r="B17" s="24">
        <f>+'Detalhes orçamentais'!F73</f>
        <v>303</v>
      </c>
      <c r="C17" s="9">
        <v>0</v>
      </c>
      <c r="D17" s="24">
        <f t="shared" si="0"/>
        <v>303</v>
      </c>
      <c r="E17" s="26">
        <f t="shared" si="1"/>
        <v>303</v>
      </c>
    </row>
    <row r="18" spans="1:5" ht="18.600000000000001" customHeight="1" x14ac:dyDescent="0.25">
      <c r="A18" s="11" t="s">
        <v>43</v>
      </c>
      <c r="B18" s="24">
        <f>+'Detalhes orçamentais'!F77</f>
        <v>27</v>
      </c>
      <c r="C18" s="9">
        <v>0</v>
      </c>
      <c r="D18" s="24">
        <f t="shared" si="0"/>
        <v>27</v>
      </c>
      <c r="E18" s="26">
        <f t="shared" si="1"/>
        <v>27</v>
      </c>
    </row>
    <row r="19" spans="1:5" ht="18.600000000000001" customHeight="1" x14ac:dyDescent="0.25">
      <c r="A19" s="11" t="s">
        <v>44</v>
      </c>
      <c r="B19" s="24">
        <f>+'Detalhes orçamentais'!F87</f>
        <v>206</v>
      </c>
      <c r="C19" s="9">
        <v>0</v>
      </c>
      <c r="D19" s="24">
        <f t="shared" si="0"/>
        <v>206</v>
      </c>
      <c r="E19" s="26">
        <f t="shared" si="1"/>
        <v>206</v>
      </c>
    </row>
    <row r="20" spans="1:5" ht="18.600000000000001" customHeight="1" x14ac:dyDescent="0.25">
      <c r="A20" s="11" t="s">
        <v>45</v>
      </c>
      <c r="B20" s="24">
        <f>+'Detalhes orçamentais'!F91</f>
        <v>6</v>
      </c>
      <c r="C20" s="9">
        <v>0</v>
      </c>
      <c r="D20" s="24">
        <f t="shared" si="0"/>
        <v>6</v>
      </c>
      <c r="E20" s="26">
        <f t="shared" si="1"/>
        <v>6</v>
      </c>
    </row>
    <row r="21" spans="1:5" ht="18.600000000000001" customHeight="1" x14ac:dyDescent="0.25">
      <c r="A21" s="11" t="s">
        <v>46</v>
      </c>
      <c r="B21" s="24">
        <f>+'Detalhes orçamentais'!F94</f>
        <v>55</v>
      </c>
      <c r="C21" s="9">
        <v>0</v>
      </c>
      <c r="D21" s="24">
        <f t="shared" si="0"/>
        <v>55</v>
      </c>
      <c r="E21" s="26">
        <f t="shared" si="1"/>
        <v>55</v>
      </c>
    </row>
    <row r="22" spans="1:5" ht="18.600000000000001" customHeight="1" x14ac:dyDescent="0.25">
      <c r="A22" s="11"/>
      <c r="B22" s="24">
        <v>0</v>
      </c>
      <c r="C22" s="9">
        <v>0</v>
      </c>
      <c r="D22" s="24">
        <f t="shared" si="0"/>
        <v>0</v>
      </c>
      <c r="E22" s="26">
        <f t="shared" si="1"/>
        <v>0</v>
      </c>
    </row>
    <row r="23" spans="1:5" ht="18.600000000000001" customHeight="1" x14ac:dyDescent="0.25">
      <c r="A23" s="11"/>
      <c r="B23" s="24">
        <v>0</v>
      </c>
      <c r="C23" s="9"/>
      <c r="D23" s="24">
        <f t="shared" si="0"/>
        <v>0</v>
      </c>
      <c r="E23" s="26">
        <f t="shared" si="1"/>
        <v>0</v>
      </c>
    </row>
    <row r="24" spans="1:5" ht="18.600000000000001" customHeight="1" x14ac:dyDescent="0.25">
      <c r="A24" s="11"/>
      <c r="B24" s="24">
        <v>0</v>
      </c>
      <c r="C24" s="9"/>
      <c r="D24" s="24">
        <f t="shared" ref="D24:D25" si="2">+B24-(B24*C24)</f>
        <v>0</v>
      </c>
      <c r="E24" s="26">
        <f t="shared" si="1"/>
        <v>0</v>
      </c>
    </row>
    <row r="25" spans="1:5" ht="18.600000000000001" customHeight="1" x14ac:dyDescent="0.25">
      <c r="A25" s="12"/>
      <c r="B25" s="25">
        <v>0</v>
      </c>
      <c r="C25" s="13"/>
      <c r="D25" s="25">
        <f t="shared" si="2"/>
        <v>0</v>
      </c>
      <c r="E25" s="27">
        <f t="shared" si="1"/>
        <v>0</v>
      </c>
    </row>
    <row r="26" spans="1:5" ht="15.6" x14ac:dyDescent="0.3">
      <c r="D26" s="21" t="s">
        <v>51</v>
      </c>
      <c r="E26" s="28">
        <f>SUBTOTAL(109,Table2[TOTAL])</f>
        <v>7977.5</v>
      </c>
    </row>
    <row r="27" spans="1:5" ht="15.6" x14ac:dyDescent="0.3">
      <c r="D27" s="10" t="s">
        <v>24</v>
      </c>
      <c r="E27" s="29">
        <v>0.21</v>
      </c>
    </row>
    <row r="28" spans="1:5" ht="15.6" x14ac:dyDescent="0.3">
      <c r="D28" s="10" t="s">
        <v>52</v>
      </c>
      <c r="E28" s="30">
        <f>+E26*E27</f>
        <v>1675.2749999999999</v>
      </c>
    </row>
    <row r="29" spans="1:5" ht="15.6" x14ac:dyDescent="0.3">
      <c r="D29" s="10" t="s">
        <v>53</v>
      </c>
      <c r="E29" s="30">
        <f>+E28+E26</f>
        <v>9652.7749999999996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94"/>
  <sheetViews>
    <sheetView showGridLines="0" topLeftCell="A71" zoomScaleNormal="100" workbookViewId="0">
      <selection activeCell="F95" sqref="F95"/>
    </sheetView>
  </sheetViews>
  <sheetFormatPr baseColWidth="10" defaultColWidth="8.88671875" defaultRowHeight="13.2" x14ac:dyDescent="0.25"/>
  <cols>
    <col min="2" max="2" width="78.77734375" customWidth="1"/>
    <col min="3" max="4" width="15.77734375" style="1" customWidth="1"/>
    <col min="5" max="5" width="21.77734375" style="1" customWidth="1"/>
    <col min="6" max="6" width="15.77734375" style="1" customWidth="1"/>
  </cols>
  <sheetData>
    <row r="1" spans="1:6" x14ac:dyDescent="0.25">
      <c r="A1" s="23" t="s">
        <v>54</v>
      </c>
      <c r="B1" s="23"/>
      <c r="C1" s="23"/>
      <c r="D1" s="23"/>
      <c r="E1" s="23"/>
      <c r="F1" s="23"/>
    </row>
    <row r="2" spans="1:6" x14ac:dyDescent="0.25">
      <c r="A2" s="23"/>
      <c r="B2" s="23"/>
      <c r="C2" s="23"/>
      <c r="D2" s="23"/>
      <c r="E2" s="23"/>
      <c r="F2" s="23"/>
    </row>
    <row r="3" spans="1:6" x14ac:dyDescent="0.25">
      <c r="A3" s="23"/>
      <c r="B3" s="23"/>
      <c r="C3" s="23"/>
      <c r="D3" s="23"/>
      <c r="E3" s="23"/>
      <c r="F3" s="23"/>
    </row>
    <row r="4" spans="1:6" ht="21.6" customHeight="1" x14ac:dyDescent="0.25">
      <c r="A4" s="3" t="s">
        <v>55</v>
      </c>
      <c r="B4" s="3" t="s">
        <v>25</v>
      </c>
      <c r="C4" s="2" t="s">
        <v>56</v>
      </c>
      <c r="D4" s="2" t="s">
        <v>57</v>
      </c>
      <c r="E4" s="7" t="s">
        <v>58</v>
      </c>
      <c r="F4" s="7" t="s">
        <v>50</v>
      </c>
    </row>
    <row r="5" spans="1:6" x14ac:dyDescent="0.25">
      <c r="A5" s="4" t="s">
        <v>2</v>
      </c>
      <c r="B5" s="3" t="s">
        <v>60</v>
      </c>
      <c r="C5" s="2" t="s">
        <v>22</v>
      </c>
      <c r="D5" s="2">
        <v>1</v>
      </c>
      <c r="E5" s="31">
        <v>200</v>
      </c>
      <c r="F5" s="31">
        <f>+Table1[[#This Row],[PREÇO UNITÁRIO]]*Table1[[#This Row],[QUANTIDADE]]</f>
        <v>200</v>
      </c>
    </row>
    <row r="6" spans="1:6" x14ac:dyDescent="0.25">
      <c r="A6" s="4" t="s">
        <v>3</v>
      </c>
      <c r="B6" s="3" t="s">
        <v>59</v>
      </c>
      <c r="C6" s="2" t="s">
        <v>22</v>
      </c>
      <c r="D6" s="2">
        <v>1</v>
      </c>
      <c r="E6" s="31">
        <v>300</v>
      </c>
      <c r="F6" s="31">
        <f>+Table1[[#This Row],[PREÇO UNITÁRIO]]*Table1[[#This Row],[QUANTIDADE]]</f>
        <v>300</v>
      </c>
    </row>
    <row r="7" spans="1:6" x14ac:dyDescent="0.25">
      <c r="A7" s="4" t="s">
        <v>4</v>
      </c>
      <c r="B7" s="3" t="s">
        <v>61</v>
      </c>
      <c r="C7" s="2" t="s">
        <v>22</v>
      </c>
      <c r="D7" s="2">
        <v>1</v>
      </c>
      <c r="E7" s="31">
        <v>120</v>
      </c>
      <c r="F7" s="31">
        <f>+Table1[[#This Row],[PREÇO UNITÁRIO]]*Table1[[#This Row],[QUANTIDADE]]</f>
        <v>120</v>
      </c>
    </row>
    <row r="8" spans="1:6" x14ac:dyDescent="0.25">
      <c r="A8" s="4" t="s">
        <v>5</v>
      </c>
      <c r="B8" s="3" t="s">
        <v>62</v>
      </c>
      <c r="C8" s="2" t="s">
        <v>0</v>
      </c>
      <c r="D8" s="2">
        <v>1</v>
      </c>
      <c r="E8" s="31">
        <v>50</v>
      </c>
      <c r="F8" s="31">
        <f>+Table1[[#This Row],[PREÇO UNITÁRIO]]*Table1[[#This Row],[QUANTIDADE]]</f>
        <v>50</v>
      </c>
    </row>
    <row r="9" spans="1:6" x14ac:dyDescent="0.25">
      <c r="A9" s="4" t="s">
        <v>6</v>
      </c>
      <c r="B9" s="3" t="s">
        <v>26</v>
      </c>
      <c r="C9" s="2" t="s">
        <v>22</v>
      </c>
      <c r="D9" s="2">
        <v>1</v>
      </c>
      <c r="E9" s="31">
        <v>200</v>
      </c>
      <c r="F9" s="31">
        <f>+Table1[[#This Row],[PREÇO UNITÁRIO]]*Table1[[#This Row],[QUANTIDADE]]</f>
        <v>200</v>
      </c>
    </row>
    <row r="10" spans="1:6" x14ac:dyDescent="0.25">
      <c r="A10" s="4" t="s">
        <v>7</v>
      </c>
      <c r="B10" s="3" t="s">
        <v>63</v>
      </c>
      <c r="C10" s="2" t="s">
        <v>22</v>
      </c>
      <c r="D10" s="2">
        <v>1</v>
      </c>
      <c r="E10" s="31">
        <v>1220</v>
      </c>
      <c r="F10" s="31">
        <f>+Table1[[#This Row],[PREÇO UNITÁRIO]]*Table1[[#This Row],[QUANTIDADE]]</f>
        <v>1220</v>
      </c>
    </row>
    <row r="11" spans="1:6" x14ac:dyDescent="0.25">
      <c r="A11" s="4" t="s">
        <v>8</v>
      </c>
      <c r="B11" s="3" t="s">
        <v>64</v>
      </c>
      <c r="C11" s="2" t="s">
        <v>0</v>
      </c>
      <c r="D11" s="2">
        <v>1</v>
      </c>
      <c r="E11" s="31">
        <v>100</v>
      </c>
      <c r="F11" s="31">
        <f>+Table1[[#This Row],[PREÇO UNITÁRIO]]*Table1[[#This Row],[QUANTIDADE]]</f>
        <v>100</v>
      </c>
    </row>
    <row r="12" spans="1:6" x14ac:dyDescent="0.25">
      <c r="A12" s="4" t="s">
        <v>9</v>
      </c>
      <c r="B12" s="3" t="s">
        <v>65</v>
      </c>
      <c r="C12" s="2" t="s">
        <v>0</v>
      </c>
      <c r="D12" s="2">
        <v>1</v>
      </c>
      <c r="E12" s="31">
        <v>200</v>
      </c>
      <c r="F12" s="31">
        <f>+Table1[[#This Row],[PREÇO UNITÁRIO]]*Table1[[#This Row],[QUANTIDADE]]</f>
        <v>200</v>
      </c>
    </row>
    <row r="13" spans="1:6" ht="13.8" x14ac:dyDescent="0.25">
      <c r="A13" s="4"/>
      <c r="B13" s="5" t="s">
        <v>34</v>
      </c>
      <c r="C13" s="6" t="s">
        <v>1</v>
      </c>
      <c r="D13" s="6" t="s">
        <v>1</v>
      </c>
      <c r="E13" s="32" t="s">
        <v>1</v>
      </c>
      <c r="F13" s="32">
        <f>SUM(F5:F12)</f>
        <v>2390</v>
      </c>
    </row>
    <row r="14" spans="1:6" x14ac:dyDescent="0.25">
      <c r="A14" s="4"/>
      <c r="B14" s="3"/>
      <c r="C14" s="2"/>
      <c r="D14" s="2"/>
      <c r="E14" s="31"/>
      <c r="F14" s="31"/>
    </row>
    <row r="15" spans="1:6" x14ac:dyDescent="0.25">
      <c r="A15" s="4" t="s">
        <v>10</v>
      </c>
      <c r="B15" s="3" t="s">
        <v>66</v>
      </c>
      <c r="C15" s="2" t="s">
        <v>0</v>
      </c>
      <c r="D15" s="2">
        <v>2</v>
      </c>
      <c r="E15" s="31">
        <v>300</v>
      </c>
      <c r="F15" s="31">
        <f>+Table1[[#This Row],[PREÇO UNITÁRIO]]*Table1[[#This Row],[QUANTIDADE]]</f>
        <v>600</v>
      </c>
    </row>
    <row r="16" spans="1:6" x14ac:dyDescent="0.25">
      <c r="A16" s="4" t="s">
        <v>11</v>
      </c>
      <c r="B16" s="3" t="s">
        <v>67</v>
      </c>
      <c r="C16" s="2" t="s">
        <v>0</v>
      </c>
      <c r="D16" s="2">
        <v>1</v>
      </c>
      <c r="E16" s="31">
        <v>200</v>
      </c>
      <c r="F16" s="31">
        <f>+Table1[[#This Row],[PREÇO UNITÁRIO]]*Table1[[#This Row],[QUANTIDADE]]</f>
        <v>200</v>
      </c>
    </row>
    <row r="17" spans="1:6" x14ac:dyDescent="0.25">
      <c r="A17" s="4" t="s">
        <v>12</v>
      </c>
      <c r="B17" s="3" t="s">
        <v>68</v>
      </c>
      <c r="C17" s="2" t="s">
        <v>0</v>
      </c>
      <c r="D17" s="2">
        <v>1</v>
      </c>
      <c r="E17" s="31">
        <v>122</v>
      </c>
      <c r="F17" s="31">
        <f>+Table1[[#This Row],[PREÇO UNITÁRIO]]*Table1[[#This Row],[QUANTIDADE]]</f>
        <v>122</v>
      </c>
    </row>
    <row r="18" spans="1:6" x14ac:dyDescent="0.25">
      <c r="A18" s="4" t="s">
        <v>13</v>
      </c>
      <c r="B18" s="3" t="s">
        <v>69</v>
      </c>
      <c r="C18" s="2" t="s">
        <v>0</v>
      </c>
      <c r="D18" s="2">
        <v>1</v>
      </c>
      <c r="E18" s="31">
        <v>88</v>
      </c>
      <c r="F18" s="31">
        <f>+Table1[[#This Row],[PREÇO UNITÁRIO]]*Table1[[#This Row],[QUANTIDADE]]</f>
        <v>88</v>
      </c>
    </row>
    <row r="19" spans="1:6" x14ac:dyDescent="0.25">
      <c r="A19" s="4" t="s">
        <v>14</v>
      </c>
      <c r="B19" s="3" t="s">
        <v>70</v>
      </c>
      <c r="C19" s="2" t="s">
        <v>0</v>
      </c>
      <c r="D19" s="2">
        <v>1</v>
      </c>
      <c r="E19" s="31">
        <v>99</v>
      </c>
      <c r="F19" s="31">
        <f>+Table1[[#This Row],[PREÇO UNITÁRIO]]*Table1[[#This Row],[QUANTIDADE]]</f>
        <v>99</v>
      </c>
    </row>
    <row r="20" spans="1:6" ht="13.8" x14ac:dyDescent="0.25">
      <c r="A20" s="4"/>
      <c r="B20" s="5" t="s">
        <v>35</v>
      </c>
      <c r="C20" s="6"/>
      <c r="D20" s="6"/>
      <c r="E20" s="32"/>
      <c r="F20" s="32">
        <f>SUM(F15:F19)</f>
        <v>1109</v>
      </c>
    </row>
    <row r="21" spans="1:6" x14ac:dyDescent="0.25">
      <c r="A21" s="3"/>
      <c r="B21" s="3"/>
      <c r="C21" s="2"/>
      <c r="D21" s="2"/>
      <c r="E21" s="31"/>
      <c r="F21" s="31"/>
    </row>
    <row r="22" spans="1:6" x14ac:dyDescent="0.25">
      <c r="A22" s="3">
        <v>14</v>
      </c>
      <c r="B22" s="3" t="s">
        <v>71</v>
      </c>
      <c r="C22" s="2" t="s">
        <v>20</v>
      </c>
      <c r="D22" s="2">
        <v>1</v>
      </c>
      <c r="E22" s="31">
        <v>281</v>
      </c>
      <c r="F22" s="31">
        <f>+Table1[[#This Row],[PREÇO UNITÁRIO]]*Table1[[#This Row],[QUANTIDADE]]</f>
        <v>281</v>
      </c>
    </row>
    <row r="23" spans="1:6" x14ac:dyDescent="0.25">
      <c r="A23" s="3">
        <v>15</v>
      </c>
      <c r="B23" s="3" t="s">
        <v>72</v>
      </c>
      <c r="C23" s="2" t="s">
        <v>119</v>
      </c>
      <c r="D23" s="2">
        <v>1</v>
      </c>
      <c r="E23" s="31">
        <v>92</v>
      </c>
      <c r="F23" s="31">
        <f>+Table1[[#This Row],[PREÇO UNITÁRIO]]*Table1[[#This Row],[QUANTIDADE]]</f>
        <v>92</v>
      </c>
    </row>
    <row r="24" spans="1:6" x14ac:dyDescent="0.25">
      <c r="A24" s="3">
        <v>16</v>
      </c>
      <c r="B24" s="3" t="s">
        <v>73</v>
      </c>
      <c r="C24" s="2" t="s">
        <v>20</v>
      </c>
      <c r="D24" s="2">
        <v>1</v>
      </c>
      <c r="E24" s="31">
        <v>551</v>
      </c>
      <c r="F24" s="31">
        <f>+Table1[[#This Row],[PREÇO UNITÁRIO]]*Table1[[#This Row],[QUANTIDADE]]</f>
        <v>551</v>
      </c>
    </row>
    <row r="25" spans="1:6" x14ac:dyDescent="0.25">
      <c r="A25" s="3">
        <v>17</v>
      </c>
      <c r="B25" s="3" t="s">
        <v>74</v>
      </c>
      <c r="C25" s="2" t="s">
        <v>119</v>
      </c>
      <c r="D25" s="2">
        <v>1</v>
      </c>
      <c r="E25" s="31">
        <v>718</v>
      </c>
      <c r="F25" s="31">
        <f>+Table1[[#This Row],[PREÇO UNITÁRIO]]*Table1[[#This Row],[QUANTIDADE]]</f>
        <v>718</v>
      </c>
    </row>
    <row r="26" spans="1:6" x14ac:dyDescent="0.25">
      <c r="A26" s="3">
        <v>18</v>
      </c>
      <c r="B26" s="3" t="s">
        <v>75</v>
      </c>
      <c r="C26" s="2" t="s">
        <v>0</v>
      </c>
      <c r="D26" s="2">
        <v>1</v>
      </c>
      <c r="E26" s="31">
        <v>28</v>
      </c>
      <c r="F26" s="31">
        <f>+Table1[[#This Row],[PREÇO UNITÁRIO]]*Table1[[#This Row],[QUANTIDADE]]</f>
        <v>28</v>
      </c>
    </row>
    <row r="27" spans="1:6" ht="13.8" x14ac:dyDescent="0.25">
      <c r="A27" s="4"/>
      <c r="B27" s="5" t="s">
        <v>36</v>
      </c>
      <c r="C27" s="6"/>
      <c r="D27" s="6"/>
      <c r="E27" s="32"/>
      <c r="F27" s="32">
        <f>SUM(F22:F26)</f>
        <v>1670</v>
      </c>
    </row>
    <row r="28" spans="1:6" x14ac:dyDescent="0.25">
      <c r="A28" s="3"/>
      <c r="B28" s="3"/>
      <c r="C28" s="2"/>
      <c r="D28" s="2"/>
      <c r="E28" s="31"/>
      <c r="F28" s="31"/>
    </row>
    <row r="29" spans="1:6" x14ac:dyDescent="0.25">
      <c r="A29" s="3">
        <v>19</v>
      </c>
      <c r="B29" s="3" t="s">
        <v>76</v>
      </c>
      <c r="C29" s="2" t="s">
        <v>20</v>
      </c>
      <c r="D29" s="2">
        <v>1</v>
      </c>
      <c r="E29" s="31">
        <v>288</v>
      </c>
      <c r="F29" s="31">
        <f>+Table1[[#This Row],[PREÇO UNITÁRIO]]*Table1[[#This Row],[QUANTIDADE]]</f>
        <v>288</v>
      </c>
    </row>
    <row r="30" spans="1:6" x14ac:dyDescent="0.25">
      <c r="A30" s="3">
        <v>20</v>
      </c>
      <c r="B30" s="3" t="s">
        <v>77</v>
      </c>
      <c r="C30" s="2" t="s">
        <v>0</v>
      </c>
      <c r="D30" s="2">
        <v>1</v>
      </c>
      <c r="E30" s="31">
        <v>899</v>
      </c>
      <c r="F30" s="31">
        <f>+Table1[[#This Row],[PREÇO UNITÁRIO]]*Table1[[#This Row],[QUANTIDADE]]</f>
        <v>899</v>
      </c>
    </row>
    <row r="31" spans="1:6" x14ac:dyDescent="0.25">
      <c r="A31" s="3">
        <v>21</v>
      </c>
      <c r="B31" s="3" t="s">
        <v>78</v>
      </c>
      <c r="C31" s="2" t="s">
        <v>20</v>
      </c>
      <c r="D31" s="2">
        <v>1</v>
      </c>
      <c r="E31" s="31">
        <v>320</v>
      </c>
      <c r="F31" s="31">
        <f>+Table1[[#This Row],[PREÇO UNITÁRIO]]*Table1[[#This Row],[QUANTIDADE]]</f>
        <v>320</v>
      </c>
    </row>
    <row r="32" spans="1:6" ht="13.8" x14ac:dyDescent="0.25">
      <c r="A32" s="4"/>
      <c r="B32" s="5" t="s">
        <v>37</v>
      </c>
      <c r="C32" s="6"/>
      <c r="D32" s="6"/>
      <c r="E32" s="32"/>
      <c r="F32" s="32">
        <f>SUM(F29:F31)</f>
        <v>1507</v>
      </c>
    </row>
    <row r="33" spans="1:6" x14ac:dyDescent="0.25">
      <c r="A33" s="3"/>
      <c r="B33" s="3"/>
      <c r="C33" s="2"/>
      <c r="D33" s="2"/>
      <c r="E33" s="31"/>
      <c r="F33" s="31"/>
    </row>
    <row r="34" spans="1:6" x14ac:dyDescent="0.25">
      <c r="A34" s="3">
        <v>22</v>
      </c>
      <c r="B34" s="3" t="s">
        <v>79</v>
      </c>
      <c r="C34" s="2" t="s">
        <v>0</v>
      </c>
      <c r="D34" s="2">
        <v>1</v>
      </c>
      <c r="E34" s="31">
        <v>50</v>
      </c>
      <c r="F34" s="31">
        <f>+Table1[[#This Row],[PREÇO UNITÁRIO]]*Table1[[#This Row],[QUANTIDADE]]</f>
        <v>50</v>
      </c>
    </row>
    <row r="35" spans="1:6" x14ac:dyDescent="0.25">
      <c r="A35" s="3">
        <v>23</v>
      </c>
      <c r="B35" s="3" t="s">
        <v>80</v>
      </c>
      <c r="C35" s="2" t="s">
        <v>0</v>
      </c>
      <c r="D35" s="2">
        <v>1</v>
      </c>
      <c r="E35" s="31">
        <v>60</v>
      </c>
      <c r="F35" s="31">
        <f>+Table1[[#This Row],[PREÇO UNITÁRIO]]*Table1[[#This Row],[QUANTIDADE]]</f>
        <v>60</v>
      </c>
    </row>
    <row r="36" spans="1:6" x14ac:dyDescent="0.25">
      <c r="A36" s="3">
        <v>24</v>
      </c>
      <c r="B36" s="3" t="s">
        <v>81</v>
      </c>
      <c r="C36" s="2" t="s">
        <v>0</v>
      </c>
      <c r="D36" s="2">
        <v>1</v>
      </c>
      <c r="E36" s="31">
        <v>70</v>
      </c>
      <c r="F36" s="31">
        <f>+Table1[[#This Row],[PREÇO UNITÁRIO]]*Table1[[#This Row],[QUANTIDADE]]</f>
        <v>70</v>
      </c>
    </row>
    <row r="37" spans="1:6" x14ac:dyDescent="0.25">
      <c r="A37" s="3">
        <v>25</v>
      </c>
      <c r="B37" s="3" t="s">
        <v>82</v>
      </c>
      <c r="C37" s="2" t="s">
        <v>0</v>
      </c>
      <c r="D37" s="2">
        <v>1</v>
      </c>
      <c r="E37" s="31">
        <v>50</v>
      </c>
      <c r="F37" s="31">
        <f>+Table1[[#This Row],[PREÇO UNITÁRIO]]*Table1[[#This Row],[QUANTIDADE]]</f>
        <v>50</v>
      </c>
    </row>
    <row r="38" spans="1:6" x14ac:dyDescent="0.25">
      <c r="A38" s="3">
        <v>26</v>
      </c>
      <c r="B38" s="3" t="s">
        <v>83</v>
      </c>
      <c r="C38" s="2" t="s">
        <v>20</v>
      </c>
      <c r="D38" s="2">
        <v>1</v>
      </c>
      <c r="E38" s="31">
        <v>43</v>
      </c>
      <c r="F38" s="31">
        <f>+Table1[[#This Row],[PREÇO UNITÁRIO]]*Table1[[#This Row],[QUANTIDADE]]</f>
        <v>43</v>
      </c>
    </row>
    <row r="39" spans="1:6" x14ac:dyDescent="0.25">
      <c r="A39" s="3">
        <v>27</v>
      </c>
      <c r="B39" s="3" t="s">
        <v>21</v>
      </c>
      <c r="C39" s="2" t="s">
        <v>20</v>
      </c>
      <c r="D39" s="2">
        <v>1</v>
      </c>
      <c r="E39" s="31">
        <v>11</v>
      </c>
      <c r="F39" s="31">
        <f>+Table1[[#This Row],[PREÇO UNITÁRIO]]*Table1[[#This Row],[QUANTIDADE]]</f>
        <v>11</v>
      </c>
    </row>
    <row r="40" spans="1:6" x14ac:dyDescent="0.25">
      <c r="A40" s="3">
        <v>28</v>
      </c>
      <c r="B40" s="3" t="s">
        <v>84</v>
      </c>
      <c r="C40" s="2" t="s">
        <v>20</v>
      </c>
      <c r="D40" s="2">
        <v>1</v>
      </c>
      <c r="E40" s="31">
        <v>23</v>
      </c>
      <c r="F40" s="31">
        <f>+Table1[[#This Row],[PREÇO UNITÁRIO]]*Table1[[#This Row],[QUANTIDADE]]</f>
        <v>23</v>
      </c>
    </row>
    <row r="41" spans="1:6" x14ac:dyDescent="0.25">
      <c r="A41" s="3">
        <v>29</v>
      </c>
      <c r="B41" s="3" t="s">
        <v>85</v>
      </c>
      <c r="C41" s="2" t="s">
        <v>0</v>
      </c>
      <c r="D41" s="2">
        <v>1</v>
      </c>
      <c r="E41" s="31">
        <v>89</v>
      </c>
      <c r="F41" s="31">
        <f>+Table1[[#This Row],[PREÇO UNITÁRIO]]*Table1[[#This Row],[QUANTIDADE]]</f>
        <v>89</v>
      </c>
    </row>
    <row r="42" spans="1:6" x14ac:dyDescent="0.25">
      <c r="A42" s="3">
        <v>30</v>
      </c>
      <c r="B42" s="3" t="s">
        <v>86</v>
      </c>
      <c r="C42" s="2" t="s">
        <v>0</v>
      </c>
      <c r="D42" s="2">
        <v>1</v>
      </c>
      <c r="E42" s="31">
        <v>92</v>
      </c>
      <c r="F42" s="31">
        <f>+Table1[[#This Row],[PREÇO UNITÁRIO]]*Table1[[#This Row],[QUANTIDADE]]</f>
        <v>92</v>
      </c>
    </row>
    <row r="43" spans="1:6" x14ac:dyDescent="0.25">
      <c r="A43" s="3">
        <v>31</v>
      </c>
      <c r="B43" s="3" t="s">
        <v>87</v>
      </c>
      <c r="C43" s="2" t="s">
        <v>0</v>
      </c>
      <c r="D43" s="2">
        <v>1</v>
      </c>
      <c r="E43" s="31">
        <v>11</v>
      </c>
      <c r="F43" s="31">
        <f>+Table1[[#This Row],[PREÇO UNITÁRIO]]*Table1[[#This Row],[QUANTIDADE]]</f>
        <v>11</v>
      </c>
    </row>
    <row r="44" spans="1:6" x14ac:dyDescent="0.25">
      <c r="A44" s="3">
        <v>32</v>
      </c>
      <c r="B44" s="3" t="s">
        <v>88</v>
      </c>
      <c r="C44" s="2" t="s">
        <v>20</v>
      </c>
      <c r="D44" s="2">
        <v>1</v>
      </c>
      <c r="E44" s="31">
        <v>54</v>
      </c>
      <c r="F44" s="31">
        <f>+Table1[[#This Row],[PREÇO UNITÁRIO]]*Table1[[#This Row],[QUANTIDADE]]</f>
        <v>54</v>
      </c>
    </row>
    <row r="45" spans="1:6" x14ac:dyDescent="0.25">
      <c r="A45" s="3">
        <v>33</v>
      </c>
      <c r="B45" s="3" t="s">
        <v>89</v>
      </c>
      <c r="C45" s="2" t="s">
        <v>20</v>
      </c>
      <c r="D45" s="2">
        <v>1</v>
      </c>
      <c r="E45" s="31">
        <v>12</v>
      </c>
      <c r="F45" s="31">
        <f>+Table1[[#This Row],[PREÇO UNITÁRIO]]*Table1[[#This Row],[QUANTIDADE]]</f>
        <v>12</v>
      </c>
    </row>
    <row r="46" spans="1:6" ht="13.8" x14ac:dyDescent="0.25">
      <c r="A46" s="4"/>
      <c r="B46" s="5" t="s">
        <v>23</v>
      </c>
      <c r="C46" s="6"/>
      <c r="D46" s="6"/>
      <c r="E46" s="32"/>
      <c r="F46" s="32">
        <f>SUM(F34:F45)</f>
        <v>565</v>
      </c>
    </row>
    <row r="47" spans="1:6" x14ac:dyDescent="0.25">
      <c r="A47" s="3"/>
      <c r="B47" s="3"/>
      <c r="C47" s="2"/>
      <c r="D47" s="2"/>
      <c r="E47" s="31"/>
      <c r="F47" s="31"/>
    </row>
    <row r="48" spans="1:6" x14ac:dyDescent="0.25">
      <c r="A48" s="3">
        <v>34</v>
      </c>
      <c r="B48" s="3" t="s">
        <v>90</v>
      </c>
      <c r="C48" s="2" t="s">
        <v>0</v>
      </c>
      <c r="D48" s="2">
        <v>1</v>
      </c>
      <c r="E48" s="31">
        <v>21</v>
      </c>
      <c r="F48" s="31">
        <f>+Table1[[#This Row],[PREÇO UNITÁRIO]]*Table1[[#This Row],[QUANTIDADE]]</f>
        <v>21</v>
      </c>
    </row>
    <row r="49" spans="1:6" x14ac:dyDescent="0.25">
      <c r="A49" s="3">
        <v>35</v>
      </c>
      <c r="B49" s="3" t="s">
        <v>91</v>
      </c>
      <c r="C49" s="2" t="s">
        <v>20</v>
      </c>
      <c r="D49" s="2">
        <v>1</v>
      </c>
      <c r="E49" s="31">
        <v>21</v>
      </c>
      <c r="F49" s="31">
        <f>+Table1[[#This Row],[PREÇO UNITÁRIO]]*Table1[[#This Row],[QUANTIDADE]]</f>
        <v>21</v>
      </c>
    </row>
    <row r="50" spans="1:6" ht="13.8" x14ac:dyDescent="0.25">
      <c r="A50" s="4"/>
      <c r="B50" s="5" t="s">
        <v>38</v>
      </c>
      <c r="C50" s="6"/>
      <c r="D50" s="6"/>
      <c r="E50" s="32"/>
      <c r="F50" s="32">
        <f>SUM(F48:F49)</f>
        <v>42</v>
      </c>
    </row>
    <row r="51" spans="1:6" x14ac:dyDescent="0.25">
      <c r="A51" s="3"/>
      <c r="B51" s="3"/>
      <c r="C51" s="2"/>
      <c r="D51" s="2"/>
      <c r="E51" s="31"/>
      <c r="F51" s="31"/>
    </row>
    <row r="52" spans="1:6" x14ac:dyDescent="0.25">
      <c r="A52" s="3">
        <v>36</v>
      </c>
      <c r="B52" s="3" t="s">
        <v>92</v>
      </c>
      <c r="C52" s="2" t="s">
        <v>0</v>
      </c>
      <c r="D52" s="2">
        <v>1</v>
      </c>
      <c r="E52" s="31">
        <v>44</v>
      </c>
      <c r="F52" s="31">
        <f>+Table1[[#This Row],[PREÇO UNITÁRIO]]*Table1[[#This Row],[QUANTIDADE]]</f>
        <v>44</v>
      </c>
    </row>
    <row r="53" spans="1:6" x14ac:dyDescent="0.25">
      <c r="A53" s="3">
        <v>37</v>
      </c>
      <c r="B53" s="3" t="s">
        <v>93</v>
      </c>
      <c r="C53" s="2" t="s">
        <v>0</v>
      </c>
      <c r="D53" s="2">
        <v>1</v>
      </c>
      <c r="E53" s="31">
        <v>21</v>
      </c>
      <c r="F53" s="31">
        <f>+Table1[[#This Row],[PREÇO UNITÁRIO]]*Table1[[#This Row],[QUANTIDADE]]</f>
        <v>21</v>
      </c>
    </row>
    <row r="54" spans="1:6" x14ac:dyDescent="0.25">
      <c r="A54" s="3">
        <v>38</v>
      </c>
      <c r="B54" s="3" t="s">
        <v>94</v>
      </c>
      <c r="C54" s="2" t="s">
        <v>0</v>
      </c>
      <c r="D54" s="2">
        <v>1</v>
      </c>
      <c r="E54" s="31">
        <v>41</v>
      </c>
      <c r="F54" s="31">
        <f>+Table1[[#This Row],[PREÇO UNITÁRIO]]*Table1[[#This Row],[QUANTIDADE]]</f>
        <v>41</v>
      </c>
    </row>
    <row r="55" spans="1:6" ht="13.8" x14ac:dyDescent="0.25">
      <c r="A55" s="4"/>
      <c r="B55" s="5" t="s">
        <v>39</v>
      </c>
      <c r="C55" s="6"/>
      <c r="D55" s="6"/>
      <c r="E55" s="32"/>
      <c r="F55" s="32">
        <f>SUM(F52:F54)</f>
        <v>106</v>
      </c>
    </row>
    <row r="56" spans="1:6" x14ac:dyDescent="0.25">
      <c r="A56" s="3"/>
      <c r="B56" s="3"/>
      <c r="C56" s="2"/>
      <c r="D56" s="2"/>
      <c r="E56" s="31"/>
      <c r="F56" s="31"/>
    </row>
    <row r="57" spans="1:6" x14ac:dyDescent="0.25">
      <c r="A57" s="3">
        <v>39</v>
      </c>
      <c r="B57" s="3" t="s">
        <v>95</v>
      </c>
      <c r="C57" s="2" t="s">
        <v>0</v>
      </c>
      <c r="D57" s="2">
        <v>1</v>
      </c>
      <c r="E57" s="31">
        <v>41</v>
      </c>
      <c r="F57" s="31">
        <f>+Table1[[#This Row],[PREÇO UNITÁRIO]]*Table1[[#This Row],[QUANTIDADE]]</f>
        <v>41</v>
      </c>
    </row>
    <row r="58" spans="1:6" x14ac:dyDescent="0.25">
      <c r="A58" s="3">
        <v>40</v>
      </c>
      <c r="B58" s="3" t="s">
        <v>96</v>
      </c>
      <c r="C58" s="2" t="s">
        <v>0</v>
      </c>
      <c r="D58" s="2">
        <v>1</v>
      </c>
      <c r="E58" s="31">
        <v>22</v>
      </c>
      <c r="F58" s="31">
        <f>+Table1[[#This Row],[PREÇO UNITÁRIO]]*Table1[[#This Row],[QUANTIDADE]]</f>
        <v>22</v>
      </c>
    </row>
    <row r="59" spans="1:6" x14ac:dyDescent="0.25">
      <c r="A59" s="3">
        <v>41</v>
      </c>
      <c r="B59" s="3" t="s">
        <v>97</v>
      </c>
      <c r="C59" s="2" t="s">
        <v>20</v>
      </c>
      <c r="D59" s="2">
        <v>1</v>
      </c>
      <c r="E59" s="31">
        <v>12</v>
      </c>
      <c r="F59" s="31">
        <f>+Table1[[#This Row],[PREÇO UNITÁRIO]]*Table1[[#This Row],[QUANTIDADE]]</f>
        <v>12</v>
      </c>
    </row>
    <row r="60" spans="1:6" x14ac:dyDescent="0.25">
      <c r="A60" s="3">
        <v>42</v>
      </c>
      <c r="B60" s="3" t="s">
        <v>98</v>
      </c>
      <c r="C60" s="2" t="s">
        <v>0</v>
      </c>
      <c r="D60" s="2">
        <v>1</v>
      </c>
      <c r="E60" s="31">
        <v>21</v>
      </c>
      <c r="F60" s="31">
        <f>+Table1[[#This Row],[PREÇO UNITÁRIO]]*Table1[[#This Row],[QUANTIDADE]]</f>
        <v>21</v>
      </c>
    </row>
    <row r="61" spans="1:6" ht="13.8" x14ac:dyDescent="0.25">
      <c r="A61" s="4"/>
      <c r="B61" s="5" t="s">
        <v>40</v>
      </c>
      <c r="C61" s="6"/>
      <c r="D61" s="6"/>
      <c r="E61" s="32"/>
      <c r="F61" s="32">
        <f>SUM(F57:F60)</f>
        <v>96</v>
      </c>
    </row>
    <row r="62" spans="1:6" x14ac:dyDescent="0.25">
      <c r="A62" s="3"/>
      <c r="B62" s="3"/>
      <c r="C62" s="2"/>
      <c r="D62" s="2"/>
      <c r="E62" s="31"/>
      <c r="F62" s="31"/>
    </row>
    <row r="63" spans="1:6" x14ac:dyDescent="0.25">
      <c r="A63" s="3">
        <v>43</v>
      </c>
      <c r="B63" s="3" t="s">
        <v>99</v>
      </c>
      <c r="C63" s="2" t="s">
        <v>0</v>
      </c>
      <c r="D63" s="2">
        <v>1</v>
      </c>
      <c r="E63" s="31">
        <v>15</v>
      </c>
      <c r="F63" s="31">
        <f>+Table1[[#This Row],[PREÇO UNITÁRIO]]*Table1[[#This Row],[QUANTIDADE]]</f>
        <v>15</v>
      </c>
    </row>
    <row r="64" spans="1:6" ht="13.8" x14ac:dyDescent="0.25">
      <c r="A64" s="4"/>
      <c r="B64" s="5" t="s">
        <v>41</v>
      </c>
      <c r="C64" s="6"/>
      <c r="D64" s="6"/>
      <c r="E64" s="32"/>
      <c r="F64" s="32">
        <f>SUM(F63)</f>
        <v>15</v>
      </c>
    </row>
    <row r="65" spans="1:6" x14ac:dyDescent="0.25">
      <c r="A65" s="3"/>
      <c r="B65" s="3"/>
      <c r="C65" s="2"/>
      <c r="D65" s="2"/>
      <c r="E65" s="31"/>
      <c r="F65" s="31"/>
    </row>
    <row r="66" spans="1:6" x14ac:dyDescent="0.25">
      <c r="A66" s="3">
        <v>44</v>
      </c>
      <c r="B66" s="3" t="s">
        <v>100</v>
      </c>
      <c r="C66" s="2" t="s">
        <v>119</v>
      </c>
      <c r="D66" s="2">
        <v>1</v>
      </c>
      <c r="E66" s="31">
        <v>55</v>
      </c>
      <c r="F66" s="31">
        <f>+Table1[[#This Row],[PREÇO UNITÁRIO]]*Table1[[#This Row],[QUANTIDADE]]</f>
        <v>55</v>
      </c>
    </row>
    <row r="67" spans="1:6" x14ac:dyDescent="0.25">
      <c r="A67" s="3">
        <v>45</v>
      </c>
      <c r="B67" s="3" t="s">
        <v>101</v>
      </c>
      <c r="C67" s="2" t="s">
        <v>119</v>
      </c>
      <c r="D67" s="2">
        <v>1</v>
      </c>
      <c r="E67" s="31">
        <v>22</v>
      </c>
      <c r="F67" s="31">
        <f>+Table1[[#This Row],[PREÇO UNITÁRIO]]*Table1[[#This Row],[QUANTIDADE]]</f>
        <v>22</v>
      </c>
    </row>
    <row r="68" spans="1:6" x14ac:dyDescent="0.25">
      <c r="A68" s="3">
        <v>46</v>
      </c>
      <c r="B68" s="3" t="s">
        <v>102</v>
      </c>
      <c r="C68" s="2" t="s">
        <v>119</v>
      </c>
      <c r="D68" s="2">
        <v>1</v>
      </c>
      <c r="E68" s="31">
        <v>1</v>
      </c>
      <c r="F68" s="31">
        <f>+Table1[[#This Row],[PREÇO UNITÁRIO]]*Table1[[#This Row],[QUANTIDADE]]</f>
        <v>1</v>
      </c>
    </row>
    <row r="69" spans="1:6" x14ac:dyDescent="0.25">
      <c r="A69" s="3">
        <v>47</v>
      </c>
      <c r="B69" s="3" t="s">
        <v>103</v>
      </c>
      <c r="C69" s="2" t="s">
        <v>119</v>
      </c>
      <c r="D69" s="2">
        <v>1</v>
      </c>
      <c r="E69" s="31">
        <v>2</v>
      </c>
      <c r="F69" s="31">
        <f>+Table1[[#This Row],[PREÇO UNITÁRIO]]*Table1[[#This Row],[QUANTIDADE]]</f>
        <v>2</v>
      </c>
    </row>
    <row r="70" spans="1:6" x14ac:dyDescent="0.25">
      <c r="A70" s="3">
        <v>48</v>
      </c>
      <c r="B70" s="3" t="s">
        <v>104</v>
      </c>
      <c r="C70" s="2" t="s">
        <v>119</v>
      </c>
      <c r="D70" s="2">
        <v>1</v>
      </c>
      <c r="E70" s="31">
        <v>4</v>
      </c>
      <c r="F70" s="31">
        <f>+Table1[[#This Row],[PREÇO UNITÁRIO]]*Table1[[#This Row],[QUANTIDADE]]</f>
        <v>4</v>
      </c>
    </row>
    <row r="71" spans="1:6" x14ac:dyDescent="0.25">
      <c r="A71" s="3">
        <v>49</v>
      </c>
      <c r="B71" s="3" t="s">
        <v>105</v>
      </c>
      <c r="C71" s="2" t="s">
        <v>119</v>
      </c>
      <c r="D71" s="2">
        <v>1</v>
      </c>
      <c r="E71" s="31">
        <v>99</v>
      </c>
      <c r="F71" s="31">
        <f>+Table1[[#This Row],[PREÇO UNITÁRIO]]*Table1[[#This Row],[QUANTIDADE]]</f>
        <v>99</v>
      </c>
    </row>
    <row r="72" spans="1:6" x14ac:dyDescent="0.25">
      <c r="A72" s="3">
        <v>50</v>
      </c>
      <c r="B72" s="3" t="s">
        <v>106</v>
      </c>
      <c r="C72" s="2" t="s">
        <v>119</v>
      </c>
      <c r="D72" s="2">
        <v>1</v>
      </c>
      <c r="E72" s="31">
        <v>120</v>
      </c>
      <c r="F72" s="31">
        <f>+Table1[[#This Row],[PREÇO UNITÁRIO]]*Table1[[#This Row],[QUANTIDADE]]</f>
        <v>120</v>
      </c>
    </row>
    <row r="73" spans="1:6" ht="13.8" x14ac:dyDescent="0.25">
      <c r="A73" s="4"/>
      <c r="B73" s="5" t="s">
        <v>42</v>
      </c>
      <c r="C73" s="6"/>
      <c r="D73" s="6"/>
      <c r="E73" s="32"/>
      <c r="F73" s="32">
        <f>SUM(F66:F72)</f>
        <v>303</v>
      </c>
    </row>
    <row r="74" spans="1:6" x14ac:dyDescent="0.25">
      <c r="A74" s="3"/>
      <c r="B74" s="3"/>
      <c r="C74" s="2"/>
      <c r="D74" s="2"/>
      <c r="E74" s="31"/>
      <c r="F74" s="31"/>
    </row>
    <row r="75" spans="1:6" x14ac:dyDescent="0.25">
      <c r="A75" s="3">
        <v>51</v>
      </c>
      <c r="B75" s="3" t="s">
        <v>107</v>
      </c>
      <c r="C75" s="2" t="s">
        <v>19</v>
      </c>
      <c r="D75" s="2">
        <v>1</v>
      </c>
      <c r="E75" s="31">
        <v>15</v>
      </c>
      <c r="F75" s="31">
        <f>+Table1[[#This Row],[PREÇO UNITÁRIO]]*Table1[[#This Row],[QUANTIDADE]]</f>
        <v>15</v>
      </c>
    </row>
    <row r="76" spans="1:6" x14ac:dyDescent="0.25">
      <c r="A76" s="3">
        <v>52</v>
      </c>
      <c r="B76" s="3" t="s">
        <v>108</v>
      </c>
      <c r="C76" s="2" t="s">
        <v>22</v>
      </c>
      <c r="D76" s="2">
        <v>1</v>
      </c>
      <c r="E76" s="31">
        <v>12</v>
      </c>
      <c r="F76" s="31">
        <f>+Table1[[#This Row],[PREÇO UNITÁRIO]]*Table1[[#This Row],[QUANTIDADE]]</f>
        <v>12</v>
      </c>
    </row>
    <row r="77" spans="1:6" ht="13.8" x14ac:dyDescent="0.25">
      <c r="A77" s="4"/>
      <c r="B77" s="5" t="s">
        <v>43</v>
      </c>
      <c r="C77" s="6"/>
      <c r="D77" s="6"/>
      <c r="E77" s="32"/>
      <c r="F77" s="32">
        <f>SUM(F75:F76)</f>
        <v>27</v>
      </c>
    </row>
    <row r="78" spans="1:6" x14ac:dyDescent="0.25">
      <c r="A78" s="3"/>
      <c r="B78" s="3"/>
      <c r="C78" s="2"/>
      <c r="D78" s="2"/>
      <c r="E78" s="31"/>
      <c r="F78" s="31"/>
    </row>
    <row r="79" spans="1:6" x14ac:dyDescent="0.25">
      <c r="A79" s="3">
        <v>53</v>
      </c>
      <c r="B79" s="3" t="s">
        <v>109</v>
      </c>
      <c r="C79" s="2" t="s">
        <v>19</v>
      </c>
      <c r="D79" s="2">
        <v>1</v>
      </c>
      <c r="E79" s="31">
        <v>12</v>
      </c>
      <c r="F79" s="31">
        <f>+Table1[[#This Row],[PREÇO UNITÁRIO]]*Table1[[#This Row],[QUANTIDADE]]</f>
        <v>12</v>
      </c>
    </row>
    <row r="80" spans="1:6" x14ac:dyDescent="0.25">
      <c r="A80" s="3">
        <v>54</v>
      </c>
      <c r="B80" s="3" t="s">
        <v>110</v>
      </c>
      <c r="C80" s="2" t="s">
        <v>119</v>
      </c>
      <c r="D80" s="2">
        <v>1</v>
      </c>
      <c r="E80" s="31">
        <v>12</v>
      </c>
      <c r="F80" s="31">
        <f>+Table1[[#This Row],[PREÇO UNITÁRIO]]*Table1[[#This Row],[QUANTIDADE]]</f>
        <v>12</v>
      </c>
    </row>
    <row r="81" spans="1:6" x14ac:dyDescent="0.25">
      <c r="A81" s="3">
        <v>55</v>
      </c>
      <c r="B81" s="3" t="s">
        <v>111</v>
      </c>
      <c r="C81" s="2" t="s">
        <v>119</v>
      </c>
      <c r="D81" s="2">
        <v>1</v>
      </c>
      <c r="E81" s="31">
        <v>19</v>
      </c>
      <c r="F81" s="31">
        <f>+Table1[[#This Row],[PREÇO UNITÁRIO]]*Table1[[#This Row],[QUANTIDADE]]</f>
        <v>19</v>
      </c>
    </row>
    <row r="82" spans="1:6" x14ac:dyDescent="0.25">
      <c r="A82" s="3">
        <v>56</v>
      </c>
      <c r="B82" s="3" t="s">
        <v>112</v>
      </c>
      <c r="C82" s="2" t="s">
        <v>119</v>
      </c>
      <c r="D82" s="2">
        <v>1</v>
      </c>
      <c r="E82" s="31">
        <v>29</v>
      </c>
      <c r="F82" s="31">
        <f>+Table1[[#This Row],[PREÇO UNITÁRIO]]*Table1[[#This Row],[QUANTIDADE]]</f>
        <v>29</v>
      </c>
    </row>
    <row r="83" spans="1:6" x14ac:dyDescent="0.25">
      <c r="A83" s="3">
        <v>57</v>
      </c>
      <c r="B83" s="3" t="s">
        <v>113</v>
      </c>
      <c r="C83" s="2" t="s">
        <v>119</v>
      </c>
      <c r="D83" s="2">
        <v>1</v>
      </c>
      <c r="E83" s="31">
        <v>77</v>
      </c>
      <c r="F83" s="31">
        <f>+Table1[[#This Row],[PREÇO UNITÁRIO]]*Table1[[#This Row],[QUANTIDADE]]</f>
        <v>77</v>
      </c>
    </row>
    <row r="84" spans="1:6" x14ac:dyDescent="0.25">
      <c r="A84" s="3">
        <v>58</v>
      </c>
      <c r="B84" s="3" t="s">
        <v>114</v>
      </c>
      <c r="C84" s="2" t="s">
        <v>119</v>
      </c>
      <c r="D84" s="2">
        <v>1</v>
      </c>
      <c r="E84" s="31">
        <v>12</v>
      </c>
      <c r="F84" s="31">
        <f>+Table1[[#This Row],[PREÇO UNITÁRIO]]*Table1[[#This Row],[QUANTIDADE]]</f>
        <v>12</v>
      </c>
    </row>
    <row r="85" spans="1:6" x14ac:dyDescent="0.25">
      <c r="A85" s="3">
        <v>59</v>
      </c>
      <c r="B85" s="3" t="s">
        <v>115</v>
      </c>
      <c r="C85" s="2" t="s">
        <v>119</v>
      </c>
      <c r="D85" s="2">
        <v>1</v>
      </c>
      <c r="E85" s="31">
        <v>33</v>
      </c>
      <c r="F85" s="31">
        <f>+Table1[[#This Row],[PREÇO UNITÁRIO]]*Table1[[#This Row],[QUANTIDADE]]</f>
        <v>33</v>
      </c>
    </row>
    <row r="86" spans="1:6" x14ac:dyDescent="0.25">
      <c r="A86" s="3">
        <v>60</v>
      </c>
      <c r="B86" s="3" t="s">
        <v>116</v>
      </c>
      <c r="C86" s="2" t="s">
        <v>119</v>
      </c>
      <c r="D86" s="2">
        <v>1</v>
      </c>
      <c r="E86" s="31">
        <v>12</v>
      </c>
      <c r="F86" s="31">
        <f>+Table1[[#This Row],[PREÇO UNITÁRIO]]*Table1[[#This Row],[QUANTIDADE]]</f>
        <v>12</v>
      </c>
    </row>
    <row r="87" spans="1:6" ht="13.8" x14ac:dyDescent="0.25">
      <c r="A87" s="4"/>
      <c r="B87" s="5" t="s">
        <v>44</v>
      </c>
      <c r="C87" s="6"/>
      <c r="D87" s="6"/>
      <c r="E87" s="32"/>
      <c r="F87" s="32">
        <f>SUM(F79:F86)</f>
        <v>206</v>
      </c>
    </row>
    <row r="88" spans="1:6" x14ac:dyDescent="0.25">
      <c r="A88" s="3"/>
      <c r="B88" s="3"/>
      <c r="C88" s="2"/>
      <c r="D88" s="2"/>
      <c r="E88" s="31"/>
      <c r="F88" s="31"/>
    </row>
    <row r="89" spans="1:6" x14ac:dyDescent="0.25">
      <c r="A89" s="3">
        <v>61</v>
      </c>
      <c r="B89" s="3" t="s">
        <v>117</v>
      </c>
      <c r="C89" s="2" t="s">
        <v>0</v>
      </c>
      <c r="D89" s="2">
        <v>1</v>
      </c>
      <c r="E89" s="31">
        <v>5</v>
      </c>
      <c r="F89" s="31">
        <f>+Table1[[#This Row],[PREÇO UNITÁRIO]]*Table1[[#This Row],[QUANTIDADE]]</f>
        <v>5</v>
      </c>
    </row>
    <row r="90" spans="1:6" x14ac:dyDescent="0.25">
      <c r="A90" s="3">
        <v>62</v>
      </c>
      <c r="B90" s="3" t="s">
        <v>118</v>
      </c>
      <c r="C90" s="2" t="s">
        <v>0</v>
      </c>
      <c r="D90" s="2">
        <v>1</v>
      </c>
      <c r="E90" s="31">
        <v>1</v>
      </c>
      <c r="F90" s="31">
        <f>+Table1[[#This Row],[PREÇO UNITÁRIO]]*Table1[[#This Row],[QUANTIDADE]]</f>
        <v>1</v>
      </c>
    </row>
    <row r="91" spans="1:6" ht="13.8" x14ac:dyDescent="0.25">
      <c r="A91" s="4"/>
      <c r="B91" s="5" t="s">
        <v>45</v>
      </c>
      <c r="C91" s="6"/>
      <c r="D91" s="6"/>
      <c r="E91" s="32"/>
      <c r="F91" s="32">
        <f>SUM(F89:F90)</f>
        <v>6</v>
      </c>
    </row>
    <row r="92" spans="1:6" x14ac:dyDescent="0.25">
      <c r="A92" s="3"/>
      <c r="B92" s="3"/>
      <c r="C92" s="2"/>
      <c r="D92" s="2"/>
      <c r="E92" s="31"/>
      <c r="F92" s="31"/>
    </row>
    <row r="93" spans="1:6" x14ac:dyDescent="0.25">
      <c r="A93" s="3">
        <v>63</v>
      </c>
      <c r="B93" s="3" t="s">
        <v>46</v>
      </c>
      <c r="C93" s="2" t="s">
        <v>18</v>
      </c>
      <c r="D93" s="2">
        <v>1</v>
      </c>
      <c r="E93" s="31">
        <v>55</v>
      </c>
      <c r="F93" s="31">
        <f>+Table1[[#This Row],[PREÇO UNITÁRIO]]*Table1[[#This Row],[QUANTIDADE]]</f>
        <v>55</v>
      </c>
    </row>
    <row r="94" spans="1:6" ht="13.8" x14ac:dyDescent="0.25">
      <c r="A94" s="4"/>
      <c r="B94" s="5" t="s">
        <v>46</v>
      </c>
      <c r="C94" s="6"/>
      <c r="D94" s="6"/>
      <c r="E94" s="32"/>
      <c r="F94" s="32">
        <f>SUM(F93)</f>
        <v>55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Visão geral do orçamento</vt:lpstr>
      <vt:lpstr>Detalhes orçamentais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2026-01-13T21:26:46Z</dcterms:modified>
</cp:coreProperties>
</file>